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70" activeTab="0"/>
  </bookViews>
  <sheets>
    <sheet name="Protocols-v3--UTF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<sst xmlns="http://schemas.openxmlformats.org/spreadsheetml/2006/main" count="15" uniqueCount="15">
  <si>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П1383</t>
  </si>
  <si>
    <t>П1457</t>
  </si>
  <si>
    <t>П1569</t>
  </si>
  <si>
    <t>П1645</t>
  </si>
  <si>
    <t># прот.</t>
  </si>
  <si>
    <t>Ф№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</si>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</sst>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ill="1" applyBorder="1" applyAlignment="1">
      <alignment horizontal="center" vertical="center" wrapText="1"/>
    </xf>
    <xf numFmtId="0" fontId="18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8" fillId="34" borderId="0" xfId="0" applyFont="1" applyFill="1" applyBorder="1" applyAlignment="1">
      <alignment horizontal="left"/>
    </xf>
    <xf numFmtId="0" fontId="0" fillId="0" borderId="0" xfId="0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0" customWidth="1"/>
    <col min="2" max="2" width="7.00390625" style="1" customWidth="1"/>
    <col min="3" max="3" width="10.140625" style="13" customWidth="1"/>
    <col min="4" max="4" width="13.57421875" style="13" customWidth="1"/>
  </cols>
  <sheetData>
    <row r="1" spans="1:7" ht="32.25" customHeight="1">
      <c r="A1" s="2" t="s">
        <v>4</v>
      </c>
      <c r="B1" s="3" t="s">
        <v>5</v>
      </c>
      <c r="C1" s="11" t="s">
        <v>6</v>
      </c>
      <c r="D1" s="12" t="s">
        <v>7</v>
      </c>
      <c r="F1" s="4" t="str">
        <f>"брой студенти на изпита:  "&amp;COUNT(C2:C52)</f>
        <v>брой студенти на изпита:  29</v>
      </c>
      <c r="G1" s="4"/>
    </row>
    <row r="2" spans="1:4" ht="14.25">
      <c r="A2" s="2" t="s">
        <v>0</v>
      </c>
      <c r="B2" s="3"/>
      <c r="C2" s="11"/>
      <c r="D2" s="11"/>
    </row>
    <row r="3" spans="1:4" ht="14.25">
      <c r="A3" s="2"/>
      <c r="B3" s="3">
        <v>80721</v>
      </c>
      <c r="C3" s="11">
        <v>4</v>
      </c>
      <c r="D3" s="11">
        <f>IF(NOT(ISNUMBER(C3)),"неявил(а) се",IF(C3&lt;$J$8,2,IF(C3&lt;$J$9,3,IF(C3&lt;$J$10,4,IF(C3&lt;$J$11,5,6)))))</f>
        <v>2</v>
      </c>
    </row>
    <row r="4" spans="1:4" ht="14.25">
      <c r="A4" s="2"/>
      <c r="B4" s="3">
        <v>80793</v>
      </c>
      <c r="C4" s="11"/>
      <c r="D4" s="11" t="str">
        <f>IF(NOT(ISNUMBER(C4)),"неявил(а) се",IF(C4&lt;$J$8,2,IF(C4&lt;$J$9,3,IF(C4&lt;$J$10,4,IF(C4&lt;$J$11,5,6)))))</f>
        <v>неявил(а) се</v>
      </c>
    </row>
    <row r="5" spans="1:4" ht="14.25">
      <c r="A5" s="2"/>
      <c r="B5" s="3">
        <v>80892</v>
      </c>
      <c r="C5" s="11">
        <v>7</v>
      </c>
      <c r="D5" s="11">
        <f>IF(NOT(ISNUMBER(C5)),"неявил(а) се",IF(C5&lt;$J$8,2,IF(C5&lt;$J$9,3,IF(C5&lt;$J$10,4,IF(C5&lt;$J$11,5,6)))))</f>
        <v>2</v>
      </c>
    </row>
    <row r="6" spans="1:4" ht="14.25">
      <c r="A6" s="2"/>
      <c r="B6" s="3">
        <v>80900</v>
      </c>
      <c r="C6" s="11">
        <v>10</v>
      </c>
      <c r="D6" s="11">
        <f>IF(NOT(ISNUMBER(C6)),"неявил(а) се",IF(C6&lt;$J$8,2,IF(C6&lt;$J$9,3,IF(C6&lt;$J$10,4,IF(C6&lt;$J$11,5,6)))))</f>
        <v>2</v>
      </c>
    </row>
    <row r="7" spans="1:12" ht="14.25">
      <c r="A7" s="2"/>
      <c r="B7" s="3">
        <v>80921</v>
      </c>
      <c r="C7" s="11">
        <v>5</v>
      </c>
      <c r="D7" s="11">
        <f>IF(NOT(ISNUMBER(C7)),"неявил(а) се",IF(C7&lt;$J$8,2,IF(C7&lt;$J$9,3,IF(C7&lt;$J$10,4,IF(C7&lt;$J$11,5,6)))))</f>
        <v>2</v>
      </c>
      <c r="F7" s="5" t="s">
        <v>8</v>
      </c>
      <c r="G7" s="5"/>
      <c r="H7" s="5"/>
      <c r="I7" s="5"/>
      <c r="J7" s="6" t="s">
        <v>9</v>
      </c>
      <c r="K7" s="6"/>
      <c r="L7" s="6"/>
    </row>
    <row r="8" spans="1:12" ht="14.25">
      <c r="A8" s="2"/>
      <c r="B8" s="3">
        <v>80928</v>
      </c>
      <c r="C8" s="11">
        <v>25</v>
      </c>
      <c r="D8" s="11">
        <f>IF(NOT(ISNUMBER(C8)),"неявил(а) се",IF(C8&lt;$J$8,2,IF(C8&lt;$J$9,3,IF(C8&lt;$J$10,4,IF(C8&lt;$J$11,5,6)))))</f>
        <v>2</v>
      </c>
      <c r="F8" s="7" t="str">
        <f>"под "&amp;$J$8&amp;"%:                       2"</f>
        <v>под 35%:                       2</v>
      </c>
      <c r="G8" s="7"/>
      <c r="H8" s="7"/>
      <c r="I8" s="7"/>
      <c r="J8" s="8">
        <v>35</v>
      </c>
      <c r="K8" s="8"/>
      <c r="L8" s="8"/>
    </row>
    <row r="9" spans="1:12" ht="14.25">
      <c r="A9" s="2"/>
      <c r="B9" s="3">
        <v>80998</v>
      </c>
      <c r="C9" s="11">
        <v>34</v>
      </c>
      <c r="D9" s="11">
        <f>IF(NOT(ISNUMBER(C9)),"неявил(а) се",IF(C9&lt;$J$8,2,IF(C9&lt;$J$9,3,IF(C9&lt;$J$10,4,IF(C9&lt;$J$11,5,6)))))</f>
        <v>2</v>
      </c>
      <c r="F9" s="5" t="str">
        <f>"от "&amp;$J$8&amp;"% до "&amp;$J$9&amp;"%:      3"</f>
        <v>от 35% до 51.25%:      3</v>
      </c>
      <c r="G9" s="5"/>
      <c r="H9" s="5"/>
      <c r="I9" s="5"/>
      <c r="J9" s="8">
        <v>51.25</v>
      </c>
      <c r="K9" s="8"/>
      <c r="L9" s="8"/>
    </row>
    <row r="10" spans="1:12" ht="14.25">
      <c r="A10" s="2"/>
      <c r="B10" s="3">
        <v>81030</v>
      </c>
      <c r="C10" s="11">
        <v>20</v>
      </c>
      <c r="D10" s="11">
        <f>IF(NOT(ISNUMBER(C10)),"неявил(а) се",IF(C10&lt;$J$8,2,IF(C10&lt;$J$9,3,IF(C10&lt;$J$10,4,IF(C10&lt;$J$11,5,6)))))</f>
        <v>2</v>
      </c>
      <c r="F10" s="5" t="str">
        <f>"от "&amp;$J$9&amp;"% до "&amp;$J$10&amp;"%:   4"</f>
        <v>от 51.25% до 67.5%:   4</v>
      </c>
      <c r="G10" s="5"/>
      <c r="H10" s="5"/>
      <c r="I10" s="5"/>
      <c r="J10" s="8">
        <v>67.5</v>
      </c>
      <c r="K10" s="8"/>
      <c r="L10" s="8"/>
    </row>
    <row r="11" spans="1:12" ht="14.25">
      <c r="A11" s="2"/>
      <c r="B11" s="3">
        <v>81040</v>
      </c>
      <c r="C11" s="11">
        <v>2</v>
      </c>
      <c r="D11" s="11">
        <f>IF(NOT(ISNUMBER(C11)),"неявил(а) се",IF(C11&lt;$J$8,2,IF(C11&lt;$J$9,3,IF(C11&lt;$J$10,4,IF(C11&lt;$J$11,5,6)))))</f>
        <v>2</v>
      </c>
      <c r="F11" s="5" t="str">
        <f>"от "&amp;$J$10&amp;"% до "&amp;$J$11&amp;"%:   5"</f>
        <v>от 67.5% до 83.75%:   5</v>
      </c>
      <c r="G11" s="5"/>
      <c r="H11" s="5"/>
      <c r="I11" s="5"/>
      <c r="J11" s="8">
        <v>83.75</v>
      </c>
      <c r="K11" s="8"/>
      <c r="L11" s="8"/>
    </row>
    <row r="12" spans="1:12" ht="14.25">
      <c r="A12" s="2"/>
      <c r="B12" s="3">
        <v>81047</v>
      </c>
      <c r="C12" s="11">
        <v>6</v>
      </c>
      <c r="D12" s="11">
        <f>IF(NOT(ISNUMBER(C12)),"неявил(а) се",IF(C12&lt;$J$8,2,IF(C12&lt;$J$9,3,IF(C12&lt;$J$10,4,IF(C12&lt;$J$11,5,6)))))</f>
        <v>2</v>
      </c>
      <c r="F12" s="5" t="str">
        <f>"над "&amp;$J$11&amp;"%:                  6"</f>
        <v>над 83.75%:                  6</v>
      </c>
      <c r="G12" s="5"/>
      <c r="H12" s="5"/>
      <c r="I12" s="5"/>
      <c r="J12" s="8"/>
      <c r="K12" s="8"/>
      <c r="L12" s="8"/>
    </row>
    <row r="13" spans="1:12" ht="14.25">
      <c r="A13" s="2"/>
      <c r="B13" s="3">
        <v>81115</v>
      </c>
      <c r="C13" s="11">
        <v>22</v>
      </c>
      <c r="D13" s="11">
        <f>IF(NOT(ISNUMBER(C13)),"неявил(а) се",IF(C13&lt;$J$8,2,IF(C13&lt;$J$9,3,IF(C13&lt;$J$10,4,IF(C13&lt;$J$11,5,6)))))</f>
        <v>2</v>
      </c>
      <c r="F13" s="8"/>
      <c r="G13" s="8"/>
      <c r="H13" s="8"/>
      <c r="I13" s="8"/>
      <c r="J13" s="8"/>
      <c r="K13" s="8"/>
      <c r="L13" s="8"/>
    </row>
    <row r="14" spans="1:12" ht="14.25">
      <c r="A14" s="2"/>
      <c r="B14" s="3">
        <v>81124</v>
      </c>
      <c r="C14" s="11">
        <v>2</v>
      </c>
      <c r="D14" s="11">
        <f>IF(NOT(ISNUMBER(C14)),"неявил(а) се",IF(C14&lt;$J$8,2,IF(C14&lt;$J$9,3,IF(C14&lt;$J$10,4,IF(C14&lt;$J$11,5,6)))))</f>
        <v>2</v>
      </c>
      <c r="F14" s="9" t="s">
        <v>10</v>
      </c>
      <c r="G14" s="8"/>
      <c r="H14" s="10"/>
      <c r="I14" s="10"/>
      <c r="J14" s="10"/>
      <c r="K14" s="8"/>
      <c r="L14" s="8"/>
    </row>
    <row r="15" spans="1:12" ht="14.25">
      <c r="A15" s="2"/>
      <c r="B15" s="3">
        <v>81126</v>
      </c>
      <c r="C15" s="11">
        <v>28</v>
      </c>
      <c r="D15" s="11">
        <f>IF(NOT(ISNUMBER(C15)),"неявил(а) се",IF(C15&lt;$J$8,2,IF(C15&lt;$J$9,3,IF(C15&lt;$J$10,4,IF(C15&lt;$J$11,5,6)))))</f>
        <v>2</v>
      </c>
      <c r="F15" s="9">
        <f>COUNTIF(D2:D83,"&gt;= 3.0")</f>
        <v>3</v>
      </c>
      <c r="G15" s="8"/>
      <c r="H15" s="10"/>
      <c r="I15" s="10"/>
      <c r="J15" s="10"/>
      <c r="K15" s="8"/>
      <c r="L15" s="8"/>
    </row>
    <row r="16" spans="1:12" ht="14.25">
      <c r="A16" s="2"/>
      <c r="B16" s="3">
        <v>81152</v>
      </c>
      <c r="C16" s="11">
        <v>10</v>
      </c>
      <c r="D16" s="11">
        <f>IF(NOT(ISNUMBER(C16)),"неявил(а) се",IF(C16&lt;$J$8,2,IF(C16&lt;$J$9,3,IF(C16&lt;$J$10,4,IF(C16&lt;$J$11,5,6)))))</f>
        <v>2</v>
      </c>
      <c r="F16" s="8"/>
      <c r="G16" s="8"/>
      <c r="H16" s="8"/>
      <c r="I16" s="8"/>
      <c r="J16" s="8"/>
      <c r="K16" s="8"/>
      <c r="L16" s="8"/>
    </row>
    <row r="17" spans="1:12" ht="14.25">
      <c r="A17" s="2"/>
      <c r="B17" s="3">
        <v>81159</v>
      </c>
      <c r="C17" s="11">
        <v>0</v>
      </c>
      <c r="D17" s="11">
        <f>IF(NOT(ISNUMBER(C17)),"неявил(а) се",IF(C17&lt;$J$8,2,IF(C17&lt;$J$9,3,IF(C17&lt;$J$10,4,IF(C17&lt;$J$11,5,6)))))</f>
        <v>2</v>
      </c>
      <c r="F17" s="9" t="s">
        <v>11</v>
      </c>
      <c r="G17" s="8"/>
      <c r="H17" s="8"/>
      <c r="I17" s="8"/>
      <c r="J17" s="8"/>
      <c r="K17" s="8"/>
      <c r="L17" s="8"/>
    </row>
    <row r="18" spans="1:12" ht="14.25">
      <c r="A18" s="2"/>
      <c r="B18" s="3">
        <v>81200</v>
      </c>
      <c r="C18" s="11">
        <v>12</v>
      </c>
      <c r="D18" s="11">
        <f>IF(NOT(ISNUMBER(C18)),"неявил(а) се",IF(C18&lt;$J$8,2,IF(C18&lt;$J$9,3,IF(C18&lt;$J$10,4,IF(C18&lt;$J$11,5,6)))))</f>
        <v>2</v>
      </c>
      <c r="F18" s="9">
        <f>COUNTIF(D2:D83,"= 3.0")</f>
        <v>2</v>
      </c>
      <c r="G18" s="8"/>
      <c r="H18" s="8"/>
      <c r="I18" s="8"/>
      <c r="J18" s="8"/>
      <c r="K18" s="8"/>
      <c r="L18" s="8"/>
    </row>
    <row r="19" spans="1:12" ht="14.25">
      <c r="A19" s="2"/>
      <c r="B19" s="3">
        <v>81254</v>
      </c>
      <c r="C19" s="11"/>
      <c r="D19" s="11" t="str">
        <f>IF(NOT(ISNUMBER(C19)),"неявил(а) се",IF(C19&lt;$J$8,2,IF(C19&lt;$J$9,3,IF(C19&lt;$J$10,4,IF(C19&lt;$J$11,5,6)))))</f>
        <v>неявил(а) се</v>
      </c>
      <c r="F19" s="8"/>
      <c r="G19" s="8"/>
      <c r="H19" s="8"/>
      <c r="I19" s="8"/>
      <c r="J19" s="8"/>
      <c r="K19" s="8"/>
      <c r="L19" s="8"/>
    </row>
    <row r="20" spans="1:12" ht="14.25">
      <c r="A20" s="2"/>
      <c r="B20" s="3">
        <v>81264</v>
      </c>
      <c r="C20" s="11">
        <v>38</v>
      </c>
      <c r="D20" s="11">
        <f>IF(NOT(ISNUMBER(C20)),"неявил(а) се",IF(C20&lt;$J$8,2,IF(C20&lt;$J$9,3,IF(C20&lt;$J$10,4,IF(C20&lt;$J$11,5,6)))))</f>
        <v>3</v>
      </c>
      <c r="F20" s="9" t="s">
        <v>12</v>
      </c>
      <c r="G20" s="8"/>
      <c r="H20" s="8"/>
      <c r="I20" s="8"/>
      <c r="J20" s="8"/>
      <c r="K20" s="8"/>
      <c r="L20" s="8"/>
    </row>
    <row r="21" spans="1:12" ht="14.25">
      <c r="A21" s="2"/>
      <c r="B21" s="3">
        <v>81269</v>
      </c>
      <c r="C21" s="11"/>
      <c r="D21" s="11" t="str">
        <f>IF(NOT(ISNUMBER(C21)),"неявил(а) се",IF(C21&lt;$J$8,2,IF(C21&lt;$J$9,3,IF(C21&lt;$J$10,4,IF(C21&lt;$J$11,5,6)))))</f>
        <v>неявил(а) се</v>
      </c>
      <c r="F21" s="9">
        <f>COUNTIF(D2:D83,"= 4.0")</f>
        <v>1</v>
      </c>
      <c r="G21" s="8"/>
      <c r="H21" s="8"/>
      <c r="I21" s="8"/>
      <c r="J21" s="8"/>
      <c r="K21" s="8"/>
      <c r="L21" s="8"/>
    </row>
    <row r="22" spans="1:12" ht="14.25">
      <c r="A22" s="2"/>
      <c r="B22" s="3">
        <v>81279</v>
      </c>
      <c r="C22" s="11">
        <v>22</v>
      </c>
      <c r="D22" s="11">
        <f>IF(NOT(ISNUMBER(C22)),"неявил(а) се",IF(C22&lt;$J$8,2,IF(C22&lt;$J$9,3,IF(C22&lt;$J$10,4,IF(C22&lt;$J$11,5,6)))))</f>
        <v>2</v>
      </c>
      <c r="F22" s="8"/>
      <c r="G22" s="8"/>
      <c r="H22" s="8"/>
      <c r="I22" s="8"/>
      <c r="J22" s="8"/>
      <c r="K22" s="8"/>
      <c r="L22" s="8"/>
    </row>
    <row r="23" spans="1:12" ht="14.25">
      <c r="A23" s="2"/>
      <c r="B23" s="3">
        <v>81287</v>
      </c>
      <c r="C23" s="11">
        <v>2</v>
      </c>
      <c r="D23" s="11">
        <f>IF(NOT(ISNUMBER(C23)),"неявил(а) се",IF(C23&lt;$J$8,2,IF(C23&lt;$J$9,3,IF(C23&lt;$J$10,4,IF(C23&lt;$J$11,5,6)))))</f>
        <v>2</v>
      </c>
      <c r="F23" s="9" t="s">
        <v>13</v>
      </c>
      <c r="G23" s="8"/>
      <c r="H23" s="8"/>
      <c r="I23" s="8"/>
      <c r="J23" s="8"/>
      <c r="K23" s="8"/>
      <c r="L23" s="8"/>
    </row>
    <row r="24" spans="1:12" ht="14.25">
      <c r="A24" s="2"/>
      <c r="B24" s="3">
        <v>81296</v>
      </c>
      <c r="C24" s="11"/>
      <c r="D24" s="11" t="str">
        <f>IF(NOT(ISNUMBER(C24)),"неявил(а) се",IF(C24&lt;$J$8,2,IF(C24&lt;$J$9,3,IF(C24&lt;$J$10,4,IF(C24&lt;$J$11,5,6)))))</f>
        <v>неявил(а) се</v>
      </c>
      <c r="F24" s="9">
        <f>COUNTIF(D2:D83,"= 5.0")</f>
        <v>0</v>
      </c>
      <c r="G24" s="8"/>
      <c r="H24" s="8"/>
      <c r="I24" s="8"/>
      <c r="J24" s="8"/>
      <c r="K24" s="8"/>
      <c r="L24" s="8"/>
    </row>
    <row r="25" spans="1:12" ht="14.25">
      <c r="A25" s="2"/>
      <c r="B25" s="3">
        <v>81322</v>
      </c>
      <c r="C25" s="11">
        <v>52</v>
      </c>
      <c r="D25" s="11">
        <f>IF(NOT(ISNUMBER(C25)),"неявил(а) се",IF(C25&lt;$J$8,2,IF(C25&lt;$J$9,3,IF(C25&lt;$J$10,4,IF(C25&lt;$J$11,5,6)))))</f>
        <v>4</v>
      </c>
      <c r="F25" s="8"/>
      <c r="G25" s="8"/>
      <c r="H25" s="8"/>
      <c r="I25" s="8"/>
      <c r="J25" s="8"/>
      <c r="K25" s="8"/>
      <c r="L25" s="8"/>
    </row>
    <row r="26" spans="1:12" ht="14.25">
      <c r="A26" s="2"/>
      <c r="B26" s="3">
        <v>81329</v>
      </c>
      <c r="C26" s="11"/>
      <c r="D26" s="11" t="str">
        <f>IF(NOT(ISNUMBER(C26)),"неявил(а) се",IF(C26&lt;$J$8,2,IF(C26&lt;$J$9,3,IF(C26&lt;$J$10,4,IF(C26&lt;$J$11,5,6)))))</f>
        <v>неявил(а) се</v>
      </c>
      <c r="F26" s="9" t="s">
        <v>14</v>
      </c>
      <c r="G26" s="8"/>
      <c r="H26" s="8"/>
      <c r="I26" s="8"/>
      <c r="J26" s="8"/>
      <c r="K26" s="8"/>
      <c r="L26" s="8"/>
    </row>
    <row r="27" spans="1:12" ht="14.25">
      <c r="A27" s="2"/>
      <c r="B27" s="3">
        <v>81351</v>
      </c>
      <c r="C27" s="11"/>
      <c r="D27" s="11" t="str">
        <f>IF(NOT(ISNUMBER(C27)),"неявил(а) се",IF(C27&lt;$J$8,2,IF(C27&lt;$J$9,3,IF(C27&lt;$J$10,4,IF(C27&lt;$J$11,5,6)))))</f>
        <v>неявил(а) се</v>
      </c>
      <c r="F27" s="9">
        <f>COUNTIF(D2:D83,"= 6.0")</f>
        <v>0</v>
      </c>
      <c r="G27" s="8"/>
      <c r="H27" s="8"/>
      <c r="I27" s="8"/>
      <c r="J27" s="8"/>
      <c r="K27" s="8"/>
      <c r="L27" s="8"/>
    </row>
    <row r="28" spans="1:4" ht="14.25">
      <c r="A28" s="2"/>
      <c r="B28" s="3">
        <v>81382</v>
      </c>
      <c r="C28" s="11">
        <v>0</v>
      </c>
      <c r="D28" s="11">
        <f>IF(NOT(ISNUMBER(C28)),"неявил(а) се",IF(C28&lt;$J$8,2,IF(C28&lt;$J$9,3,IF(C28&lt;$J$10,4,IF(C28&lt;$J$11,5,6)))))</f>
        <v>2</v>
      </c>
    </row>
    <row r="29" spans="1:4" ht="14.25">
      <c r="A29" s="2"/>
      <c r="B29" s="3">
        <v>81386</v>
      </c>
      <c r="C29" s="11"/>
      <c r="D29" s="11" t="str">
        <f>IF(NOT(ISNUMBER(C29)),"неявил(а) се",IF(C29&lt;$J$8,2,IF(C29&lt;$J$9,3,IF(C29&lt;$J$10,4,IF(C29&lt;$J$11,5,6)))))</f>
        <v>неявил(а) се</v>
      </c>
    </row>
    <row r="30" spans="1:4" ht="14.25">
      <c r="A30" s="2"/>
      <c r="B30" s="3">
        <v>81387</v>
      </c>
      <c r="C30" s="11"/>
      <c r="D30" s="11" t="str">
        <f>IF(NOT(ISNUMBER(C30)),"неявил(а) се",IF(C30&lt;$J$8,2,IF(C30&lt;$J$9,3,IF(C30&lt;$J$10,4,IF(C30&lt;$J$11,5,6)))))</f>
        <v>неявил(а) се</v>
      </c>
    </row>
    <row r="31" spans="1:4" ht="14.25">
      <c r="A31" s="2"/>
      <c r="B31" s="3">
        <v>81390</v>
      </c>
      <c r="C31" s="11">
        <v>2</v>
      </c>
      <c r="D31" s="11">
        <f>IF(NOT(ISNUMBER(C31)),"неявил(а) се",IF(C31&lt;$J$8,2,IF(C31&lt;$J$9,3,IF(C31&lt;$J$10,4,IF(C31&lt;$J$11,5,6)))))</f>
        <v>2</v>
      </c>
    </row>
    <row r="32" spans="1:4" ht="14.25">
      <c r="A32" s="2"/>
      <c r="B32" s="3">
        <v>81391</v>
      </c>
      <c r="C32" s="11"/>
      <c r="D32" s="11" t="str">
        <f>IF(NOT(ISNUMBER(C32)),"неявил(а) се",IF(C32&lt;$J$8,2,IF(C32&lt;$J$9,3,IF(C32&lt;$J$10,4,IF(C32&lt;$J$11,5,6)))))</f>
        <v>неявил(а) се</v>
      </c>
    </row>
    <row r="33" spans="1:4" ht="14.25">
      <c r="A33" s="2" t="s">
        <v>1</v>
      </c>
      <c r="B33" s="3"/>
      <c r="C33" s="11"/>
      <c r="D33" s="11" t="str">
        <f>IF(NOT(ISNUMBER(C33)),"неявил(а) се",IF(C33&lt;$J$8,2,IF(C33&lt;$J$9,3,IF(C33&lt;$J$10,4,IF(C33&lt;$J$11,5,6)))))</f>
        <v>неявил(а) се</v>
      </c>
    </row>
    <row r="34" spans="1:4" ht="14.25">
      <c r="A34" s="2"/>
      <c r="B34" s="3">
        <v>42986</v>
      </c>
      <c r="C34" s="11">
        <v>5</v>
      </c>
      <c r="D34" s="11">
        <f>IF(NOT(ISNUMBER(C34)),"неявил(а) се",IF(C34&lt;$J$8,2,IF(C34&lt;$J$9,3,IF(C34&lt;$J$10,4,IF(C34&lt;$J$11,5,6)))))</f>
        <v>2</v>
      </c>
    </row>
    <row r="35" spans="1:4" ht="14.25">
      <c r="A35" s="2"/>
      <c r="B35" s="3">
        <v>43187</v>
      </c>
      <c r="C35" s="11"/>
      <c r="D35" s="11" t="str">
        <f>IF(NOT(ISNUMBER(C35)),"неявил(а) се",IF(C35&lt;$J$8,2,IF(C35&lt;$J$9,3,IF(C35&lt;$J$10,4,IF(C35&lt;$J$11,5,6)))))</f>
        <v>неявил(а) се</v>
      </c>
    </row>
    <row r="36" spans="1:4" ht="14.25">
      <c r="A36" s="2"/>
      <c r="B36" s="3">
        <v>43554</v>
      </c>
      <c r="C36" s="11"/>
      <c r="D36" s="11" t="str">
        <f>IF(NOT(ISNUMBER(C36)),"неявил(а) се",IF(C36&lt;$J$8,2,IF(C36&lt;$J$9,3,IF(C36&lt;$J$10,4,IF(C36&lt;$J$11,5,6)))))</f>
        <v>неявил(а) се</v>
      </c>
    </row>
    <row r="37" spans="1:4" ht="14.25">
      <c r="A37" s="2"/>
      <c r="B37" s="3">
        <v>44017</v>
      </c>
      <c r="C37" s="11"/>
      <c r="D37" s="11" t="str">
        <f>IF(NOT(ISNUMBER(C37)),"неявил(а) се",IF(C37&lt;$J$8,2,IF(C37&lt;$J$9,3,IF(C37&lt;$J$10,4,IF(C37&lt;$J$11,5,6)))))</f>
        <v>неявил(а) се</v>
      </c>
    </row>
    <row r="38" spans="1:4" ht="14.25">
      <c r="A38" s="2"/>
      <c r="B38" s="3">
        <v>44252</v>
      </c>
      <c r="C38" s="11"/>
      <c r="D38" s="11" t="str">
        <f>IF(NOT(ISNUMBER(C38)),"неявил(а) се",IF(C38&lt;$J$8,2,IF(C38&lt;$J$9,3,IF(C38&lt;$J$10,4,IF(C38&lt;$J$11,5,6)))))</f>
        <v>неявил(а) се</v>
      </c>
    </row>
    <row r="39" spans="1:4" ht="14.25">
      <c r="A39" s="2"/>
      <c r="B39" s="3">
        <v>44555</v>
      </c>
      <c r="C39" s="11"/>
      <c r="D39" s="11" t="str">
        <f>IF(NOT(ISNUMBER(C39)),"неявил(а) се",IF(C39&lt;$J$8,2,IF(C39&lt;$J$9,3,IF(C39&lt;$J$10,4,IF(C39&lt;$J$11,5,6)))))</f>
        <v>неявил(а) се</v>
      </c>
    </row>
    <row r="40" spans="1:4" ht="14.25">
      <c r="A40" s="2"/>
      <c r="B40" s="3">
        <v>44970</v>
      </c>
      <c r="C40" s="11"/>
      <c r="D40" s="11" t="str">
        <f>IF(NOT(ISNUMBER(C40)),"неявил(а) се",IF(C40&lt;$J$8,2,IF(C40&lt;$J$9,3,IF(C40&lt;$J$10,4,IF(C40&lt;$J$11,5,6)))))</f>
        <v>неявил(а) се</v>
      </c>
    </row>
    <row r="41" spans="1:4" ht="14.25">
      <c r="A41" s="2"/>
      <c r="B41" s="3">
        <v>44990</v>
      </c>
      <c r="C41" s="11"/>
      <c r="D41" s="11" t="str">
        <f>IF(NOT(ISNUMBER(C41)),"неявил(а) се",IF(C41&lt;$J$8,2,IF(C41&lt;$J$9,3,IF(C41&lt;$J$10,4,IF(C41&lt;$J$11,5,6)))))</f>
        <v>неявил(а) се</v>
      </c>
    </row>
    <row r="42" spans="1:4" ht="14.25">
      <c r="A42" s="2"/>
      <c r="B42" s="3">
        <v>45044</v>
      </c>
      <c r="C42" s="11">
        <v>0</v>
      </c>
      <c r="D42" s="11">
        <f>IF(NOT(ISNUMBER(C42)),"неявил(а) се",IF(C42&lt;$J$8,2,IF(C42&lt;$J$9,3,IF(C42&lt;$J$10,4,IF(C42&lt;$J$11,5,6)))))</f>
        <v>2</v>
      </c>
    </row>
    <row r="43" spans="1:4" ht="14.25">
      <c r="A43" s="2"/>
      <c r="B43" s="3">
        <v>45046</v>
      </c>
      <c r="C43" s="11">
        <v>0</v>
      </c>
      <c r="D43" s="11">
        <f>IF(NOT(ISNUMBER(C43)),"неявил(а) се",IF(C43&lt;$J$8,2,IF(C43&lt;$J$9,3,IF(C43&lt;$J$10,4,IF(C43&lt;$J$11,5,6)))))</f>
        <v>2</v>
      </c>
    </row>
    <row r="44" spans="1:4" ht="14.25">
      <c r="A44" s="2"/>
      <c r="B44" s="3">
        <v>45060</v>
      </c>
      <c r="C44" s="11">
        <v>0</v>
      </c>
      <c r="D44" s="11">
        <f>IF(NOT(ISNUMBER(C44)),"неявил(а) се",IF(C44&lt;$J$8,2,IF(C44&lt;$J$9,3,IF(C44&lt;$J$10,4,IF(C44&lt;$J$11,5,6)))))</f>
        <v>2</v>
      </c>
    </row>
    <row r="45" spans="1:4" ht="14.25">
      <c r="A45" s="2"/>
      <c r="B45" s="3">
        <v>45074</v>
      </c>
      <c r="C45" s="11">
        <v>0</v>
      </c>
      <c r="D45" s="11">
        <f>IF(NOT(ISNUMBER(C45)),"неявил(а) се",IF(C45&lt;$J$8,2,IF(C45&lt;$J$9,3,IF(C45&lt;$J$10,4,IF(C45&lt;$J$11,5,6)))))</f>
        <v>2</v>
      </c>
    </row>
    <row r="46" spans="1:4" ht="14.25">
      <c r="A46" s="2"/>
      <c r="B46" s="3">
        <v>45192</v>
      </c>
      <c r="C46" s="11">
        <v>0</v>
      </c>
      <c r="D46" s="11">
        <f>IF(NOT(ISNUMBER(C46)),"неявил(а) се",IF(C46&lt;$J$8,2,IF(C46&lt;$J$9,3,IF(C46&lt;$J$10,4,IF(C46&lt;$J$11,5,6)))))</f>
        <v>2</v>
      </c>
    </row>
    <row r="47" spans="1:4" ht="14.25">
      <c r="A47" s="2"/>
      <c r="B47" s="3">
        <v>45209</v>
      </c>
      <c r="C47" s="11">
        <v>8</v>
      </c>
      <c r="D47" s="11">
        <f>IF(NOT(ISNUMBER(C47)),"неявил(а) се",IF(C47&lt;$J$8,2,IF(C47&lt;$J$9,3,IF(C47&lt;$J$10,4,IF(C47&lt;$J$11,5,6)))))</f>
        <v>2</v>
      </c>
    </row>
    <row r="48" spans="1:4" ht="14.25">
      <c r="A48" s="2"/>
      <c r="B48" s="3">
        <v>45210</v>
      </c>
      <c r="C48" s="11"/>
      <c r="D48" s="11" t="str">
        <f>IF(NOT(ISNUMBER(C48)),"неявил(а) се",IF(C48&lt;$J$8,2,IF(C48&lt;$J$9,3,IF(C48&lt;$J$10,4,IF(C48&lt;$J$11,5,6)))))</f>
        <v>неявил(а) се</v>
      </c>
    </row>
    <row r="49" spans="1:4" ht="14.25">
      <c r="A49" s="2" t="s">
        <v>2</v>
      </c>
      <c r="B49" s="3"/>
      <c r="C49" s="11"/>
      <c r="D49" s="11"/>
    </row>
    <row r="50" spans="1:4" ht="14.25">
      <c r="A50" s="2"/>
      <c r="B50" s="3">
        <v>81136</v>
      </c>
      <c r="C50" s="11"/>
      <c r="D50" s="11" t="str">
        <f>IF(NOT(ISNUMBER(C50)),"неявил(а) се",IF(C50&lt;$J$8,2,IF(C50&lt;$J$9,3,IF(C50&lt;$J$10,4,IF(C50&lt;$J$11,5,6)))))</f>
        <v>неявил(а) се</v>
      </c>
    </row>
    <row r="51" spans="1:4" ht="14.25">
      <c r="A51" s="2" t="s">
        <v>3</v>
      </c>
      <c r="B51" s="3"/>
      <c r="C51" s="11"/>
      <c r="D51" s="11"/>
    </row>
    <row r="52" spans="1:4" ht="14.25">
      <c r="A52" s="2"/>
      <c r="B52" s="3">
        <v>81227</v>
      </c>
      <c r="C52" s="11">
        <v>40</v>
      </c>
      <c r="D52" s="11">
        <f>IF(NOT(ISNUMBER(C52)),"неявил(а) се",IF(C52&lt;$J$8,2,IF(C52&lt;$J$9,3,IF(C52&lt;$J$10,4,IF(C52&lt;$J$11,5,6)))))</f>
        <v>3</v>
      </c>
    </row>
  </sheetData>
  <sheetProtection/>
  <mergeCells count="8">
    <mergeCell ref="F11:I11"/>
    <mergeCell ref="F12:I12"/>
    <mergeCell ref="F1:G1"/>
    <mergeCell ref="F7:I7"/>
    <mergeCell ref="J7:L7"/>
    <mergeCell ref="F8:I8"/>
    <mergeCell ref="F9:I9"/>
    <mergeCell ref="F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2018-06-25T14:03:10Z</dcterms:created>
  <dcterms:modified xsi:type="dcterms:W3CDTF">2018-06-25T14:45:23Z</dcterms:modified>
  <cp:category/>
  <cp:version/>
  <cp:contentType/>
  <cp:contentStatus/>
</cp:coreProperties>
</file>