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36" windowWidth="15480" windowHeight="9276" activeTab="0"/>
  </bookViews>
  <sheets>
    <sheet name="Students--UTF-8" sheetId="1" r:id="rId1"/>
  </sheets>
  <definedNames/>
  <calcPr fullCalcOnLoad="1"/>
</workbook>
</file>

<file path=xl/sharedStrings.xml><?xml version="1.0" encoding="utf-8"?>
<sst xmlns="http://schemas.openxmlformats.org/spreadsheetml/2006/main" count="141" uniqueCount="141">
  <si>
    <t>Име</t>
  </si>
  <si>
    <t>Иван Руменов Петков</t>
  </si>
  <si>
    <t>Йордан Валентинов Тодоров</t>
  </si>
  <si>
    <t>Стоян Петков Рангелов</t>
  </si>
  <si>
    <t>Мартин Иванов Цанков</t>
  </si>
  <si>
    <t>Петя Стефанова Петрова</t>
  </si>
  <si>
    <t>Стефан Цонков Мичев</t>
  </si>
  <si>
    <t>Ивайло Пламенов Гергов</t>
  </si>
  <si>
    <t>Татяна Неделчева Тенчева</t>
  </si>
  <si>
    <t>Александър Петров Петров</t>
  </si>
  <si>
    <t>Иван Цветанов Машалов</t>
  </si>
  <si>
    <t>Евелин Георгиева Попова</t>
  </si>
  <si>
    <t>Анелия Грудева Василева</t>
  </si>
  <si>
    <t>Георги Стойков Иванов</t>
  </si>
  <si>
    <t>Радослав Емилов Минчев</t>
  </si>
  <si>
    <t>Теодора Петева Шопова</t>
  </si>
  <si>
    <t>Костадин Милков Караджов</t>
  </si>
  <si>
    <t>Милен Георгиев Георгиев</t>
  </si>
  <si>
    <t>Ясен Емилов Янков</t>
  </si>
  <si>
    <t>Димитър Николаев Новоселски</t>
  </si>
  <si>
    <t>Диян Стоянов Димитров</t>
  </si>
  <si>
    <t>Евгени Златев Генчев</t>
  </si>
  <si>
    <t>Емил Веселов Василев</t>
  </si>
  <si>
    <t>Емил Христов Събков</t>
  </si>
  <si>
    <t>Добромир Георгиев Богатев</t>
  </si>
  <si>
    <t>Даниел Атанасов Ангелов</t>
  </si>
  <si>
    <t>Даниел Николаев Шаприн</t>
  </si>
  <si>
    <t>Даниел Роналд Родригес</t>
  </si>
  <si>
    <t>Калина Павлова Тороманова</t>
  </si>
  <si>
    <t>Деница Богданова Георгиева</t>
  </si>
  <si>
    <t>Десислава Иванова Пейкова</t>
  </si>
  <si>
    <t>Илия Владимиров Николов</t>
  </si>
  <si>
    <t>Емилиян Жулиен Велчев</t>
  </si>
  <si>
    <t>Йордан Димчев Пулов</t>
  </si>
  <si>
    <t>Йордан Евгениев Борисов</t>
  </si>
  <si>
    <t>Йордан Стоянов Енгьозов</t>
  </si>
  <si>
    <t>Ивайло Йорданов Трайков</t>
  </si>
  <si>
    <t>Иван Андреев Ненов</t>
  </si>
  <si>
    <t>Иван Стефанов Стефанов</t>
  </si>
  <si>
    <t>Иван Божидаров Дортулов</t>
  </si>
  <si>
    <t>Иван Златков Латунов</t>
  </si>
  <si>
    <t>Иван Миролюбов Главчев</t>
  </si>
  <si>
    <t>Иван Митков Митев</t>
  </si>
  <si>
    <t>Иван Николаев Боршуков</t>
  </si>
  <si>
    <t>Иван Александров Гогов</t>
  </si>
  <si>
    <t>Бейхан Назимов Халимов</t>
  </si>
  <si>
    <t>Бетина Иванова Иванова</t>
  </si>
  <si>
    <t>Борис Павлов Павлов</t>
  </si>
  <si>
    <t>Борислав Дечев Дечев</t>
  </si>
  <si>
    <t>Атанас Бойков Методиев</t>
  </si>
  <si>
    <t>Васил Валентинов Иванов</t>
  </si>
  <si>
    <t>Васил Кирилов Василев</t>
  </si>
  <si>
    <t>Борислав Сергеев Стоилов</t>
  </si>
  <si>
    <t>Айвар Генадиев Алексиев</t>
  </si>
  <si>
    <t>Александър Емилов Попов</t>
  </si>
  <si>
    <t>Александър Илков Чешмеджиев</t>
  </si>
  <si>
    <t>Велико Павлов Димов</t>
  </si>
  <si>
    <t>Ангел Ангелов Кукушев</t>
  </si>
  <si>
    <t>Антоан Николаев Ленгерджиев</t>
  </si>
  <si>
    <t>Георги Иванов Кисьов</t>
  </si>
  <si>
    <t>Георги Цецков Иванов</t>
  </si>
  <si>
    <t>Георги Юлиянов Харизанов</t>
  </si>
  <si>
    <t>Герасим Николаев Станчев</t>
  </si>
  <si>
    <t>Веселин Димитров Димитров</t>
  </si>
  <si>
    <t>Ганета Диянова Добрева</t>
  </si>
  <si>
    <t>Габриел Георгиев Ванков</t>
  </si>
  <si>
    <t>Радослава Тонева Костова</t>
  </si>
  <si>
    <t>Светлана Владимирова Владимирова</t>
  </si>
  <si>
    <t>Радослав Владимиров Линев</t>
  </si>
  <si>
    <t>Севастиян Веселинов Койнов</t>
  </si>
  <si>
    <t>Петър Ивайлов Карапетров</t>
  </si>
  <si>
    <t>Николай Петков Петков</t>
  </si>
  <si>
    <t>Петър Иванов Димов</t>
  </si>
  <si>
    <t>Петър Петров Киров</t>
  </si>
  <si>
    <t>Франц Фишбах</t>
  </si>
  <si>
    <t>Ферджан Рухан Али</t>
  </si>
  <si>
    <t>Ширин Шенол Зюлкяр</t>
  </si>
  <si>
    <t>Христо Иванов Асиов</t>
  </si>
  <si>
    <t>Стилиян Валериев Стоянов</t>
  </si>
  <si>
    <t>Стоян Живков Желязков</t>
  </si>
  <si>
    <t>Стоян Иванов Стоянов</t>
  </si>
  <si>
    <t>Таня Ивайлова Иванова</t>
  </si>
  <si>
    <t>Тодор Иванов Борумов</t>
  </si>
  <si>
    <t>Максим Максимов Димитров</t>
  </si>
  <si>
    <t>Мария Адрианова Стоева</t>
  </si>
  <si>
    <t>Камелия Стефанова Стоилова</t>
  </si>
  <si>
    <t>Катрин Павлова Делибозова</t>
  </si>
  <si>
    <t>Кирил Мирчев Киров</t>
  </si>
  <si>
    <t>Костадин Михайлов Манчев</t>
  </si>
  <si>
    <t>Луиза Любомирова Попова</t>
  </si>
  <si>
    <t>Кристиян Бориславов Ризов</t>
  </si>
  <si>
    <t>Кристиян Хайрабед Хайрабедян</t>
  </si>
  <si>
    <t>Михаил Милков Милков</t>
  </si>
  <si>
    <t>Михаил Атанасов Станин</t>
  </si>
  <si>
    <t>Никола Пламенов Димитров</t>
  </si>
  <si>
    <t>Никола Стоянов Данчев</t>
  </si>
  <si>
    <t>Николай Александров Андонов</t>
  </si>
  <si>
    <t>Мартин Стефанов Здравков</t>
  </si>
  <si>
    <t>Мартин Петров Кондев</t>
  </si>
  <si>
    <t>Милко Веселинов Милков</t>
  </si>
  <si>
    <t>Мартин Николаев Добрев</t>
  </si>
  <si>
    <t>Мартин Истилиянов Костов</t>
  </si>
  <si>
    <t>Армин ФАЗЛИЙИ</t>
  </si>
  <si>
    <t>Георги Стефанов Кушлев</t>
  </si>
  <si>
    <t>Калоян Христов Дяков</t>
  </si>
  <si>
    <t>Христина Александрова Лозанска</t>
  </si>
  <si>
    <t>Кристиян Симовски</t>
  </si>
  <si>
    <t>Дмитрий Георгиевич Арнаут</t>
  </si>
  <si>
    <t>Ф№</t>
  </si>
  <si>
    <t>Гр.</t>
  </si>
  <si>
    <t>контр1, %</t>
  </si>
  <si>
    <t>контр2, %</t>
  </si>
  <si>
    <t>изпит, въпр.1, %</t>
  </si>
  <si>
    <t>изпит, въпр.2, %</t>
  </si>
  <si>
    <t>крайна оценка в %</t>
  </si>
  <si>
    <t>крайна оценка</t>
  </si>
  <si>
    <t>Николай Топалов</t>
  </si>
  <si>
    <t>Тихомир Янев</t>
  </si>
  <si>
    <t>Никола Шахпазов</t>
  </si>
  <si>
    <t>Богдан Маринов</t>
  </si>
  <si>
    <t>Иван Иванов</t>
  </si>
  <si>
    <t>Ивелин Павлов</t>
  </si>
  <si>
    <t>Емил Тончев</t>
  </si>
  <si>
    <t>Костадин Караджов</t>
  </si>
  <si>
    <t>Цветан Спасов</t>
  </si>
  <si>
    <t>Любима Такова</t>
  </si>
  <si>
    <t>Благовест Мтов</t>
  </si>
  <si>
    <t>Пламен Илев</t>
  </si>
  <si>
    <t>Златина Гайдарова</t>
  </si>
  <si>
    <t>Чавдар Савов</t>
  </si>
  <si>
    <t>Добринка Симеонова</t>
  </si>
  <si>
    <t>Галин Велчев</t>
  </si>
  <si>
    <t>Атанас Ангелов</t>
  </si>
  <si>
    <t>Превръщане на проценти в оценка</t>
  </si>
  <si>
    <t>прагови ст-сти на %тите</t>
  </si>
  <si>
    <t>Недвойки</t>
  </si>
  <si>
    <t>Тройки</t>
  </si>
  <si>
    <t>Четворки</t>
  </si>
  <si>
    <t>Петици</t>
  </si>
  <si>
    <t>Шестици</t>
  </si>
  <si>
    <t>Красимир Аврамов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</si>
</sst>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3"/>
      <name val="Arial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FF7D"/>
      <name val="Arial"/>
      <family val="2"/>
    </font>
    <font>
      <sz val="11"/>
      <color rgb="FFFFFF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8" fillId="34" borderId="0" xfId="0" applyFont="1" applyFill="1" applyAlignment="1">
      <alignment/>
    </xf>
    <xf numFmtId="0" fontId="38" fillId="34" borderId="0" xfId="0" applyFont="1" applyFill="1" applyAlignment="1">
      <alignment/>
    </xf>
    <xf numFmtId="0" fontId="0" fillId="35" borderId="0" xfId="0" applyFill="1" applyAlignment="1">
      <alignment/>
    </xf>
    <xf numFmtId="0" fontId="38" fillId="34" borderId="0" xfId="0" applyFont="1" applyFill="1" applyAlignment="1">
      <alignment horizontal="left"/>
    </xf>
    <xf numFmtId="0" fontId="38" fillId="34" borderId="0" xfId="0" applyFont="1" applyFill="1" applyBorder="1" applyAlignment="1">
      <alignment/>
    </xf>
    <xf numFmtId="0" fontId="37" fillId="36" borderId="10" xfId="0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9"/>
  <sheetViews>
    <sheetView tabSelected="1" zoomScale="115" zoomScaleNormal="115" zoomScalePageLayoutView="0" workbookViewId="0" topLeftCell="A119">
      <selection activeCell="H136" sqref="H136"/>
    </sheetView>
  </sheetViews>
  <sheetFormatPr defaultColWidth="9.140625" defaultRowHeight="15"/>
  <cols>
    <col min="1" max="1" width="6.8515625" style="1" customWidth="1"/>
    <col min="2" max="2" width="36.140625" style="0" customWidth="1"/>
    <col min="3" max="3" width="5.00390625" style="1" customWidth="1"/>
    <col min="4" max="4" width="13.140625" style="1" customWidth="1"/>
    <col min="5" max="5" width="14.28125" style="0" customWidth="1"/>
    <col min="6" max="6" width="14.421875" style="0" customWidth="1"/>
    <col min="7" max="7" width="14.7109375" style="0" customWidth="1"/>
    <col min="8" max="8" width="16.57421875" style="0" customWidth="1"/>
    <col min="9" max="9" width="18.00390625" style="0" customWidth="1"/>
    <col min="11" max="11" width="16.421875" style="0" customWidth="1"/>
  </cols>
  <sheetData>
    <row r="1" spans="1:9" ht="15">
      <c r="A1" s="2" t="s">
        <v>108</v>
      </c>
      <c r="B1" s="3" t="s">
        <v>0</v>
      </c>
      <c r="C1" s="2" t="s">
        <v>109</v>
      </c>
      <c r="D1" s="2" t="s">
        <v>110</v>
      </c>
      <c r="E1" s="3" t="s">
        <v>111</v>
      </c>
      <c r="F1" s="4" t="s">
        <v>112</v>
      </c>
      <c r="G1" s="4" t="s">
        <v>113</v>
      </c>
      <c r="H1" s="4" t="s">
        <v>114</v>
      </c>
      <c r="I1" s="7" t="s">
        <v>115</v>
      </c>
    </row>
    <row r="2" spans="1:17" ht="15">
      <c r="A2" s="2">
        <v>44584</v>
      </c>
      <c r="B2" s="3" t="s">
        <v>3</v>
      </c>
      <c r="C2" s="2">
        <v>1</v>
      </c>
      <c r="D2" s="2"/>
      <c r="E2" s="2"/>
      <c r="F2" s="2"/>
      <c r="G2" s="2"/>
      <c r="H2" s="2">
        <f>(D2*0.3+E2*0.3+F2*0.2+G2*0.2)</f>
        <v>0</v>
      </c>
      <c r="I2" s="7">
        <f>IF(H2&lt;$O$3,2,IF(H2&lt;$O$4,3,IF(H2&lt;$O$5,4,IF(H2&lt;$O$6,5,6))))</f>
        <v>2</v>
      </c>
      <c r="K2" s="9" t="s">
        <v>133</v>
      </c>
      <c r="L2" s="9"/>
      <c r="M2" s="9"/>
      <c r="N2" s="9"/>
      <c r="O2" s="10" t="s">
        <v>134</v>
      </c>
      <c r="P2" s="10"/>
      <c r="Q2" s="10"/>
    </row>
    <row r="3" spans="1:17" ht="15">
      <c r="A3" s="2">
        <v>44648</v>
      </c>
      <c r="B3" s="3" t="s">
        <v>4</v>
      </c>
      <c r="C3" s="2">
        <v>1</v>
      </c>
      <c r="D3" s="2"/>
      <c r="E3" s="2"/>
      <c r="F3" s="2"/>
      <c r="G3" s="2"/>
      <c r="H3" s="2">
        <f aca="true" t="shared" si="0" ref="H3:H66">(D3*0.3+E3*0.3+F3*0.2+G3*0.2)</f>
        <v>0</v>
      </c>
      <c r="I3" s="7">
        <f aca="true" t="shared" si="1" ref="I3:I66">IF(H3&lt;$O$3,2,IF(H3&lt;$O$4,3,IF(H3&lt;$O$5,4,IF(H3&lt;$O$6,5,6))))</f>
        <v>2</v>
      </c>
      <c r="K3" s="11" t="str">
        <f>"под "&amp;$O$3&amp;"%:                  2"</f>
        <v>под 30%:                  2</v>
      </c>
      <c r="L3" s="11"/>
      <c r="M3" s="11"/>
      <c r="N3" s="11"/>
      <c r="O3" s="6">
        <v>30</v>
      </c>
      <c r="P3" s="6"/>
      <c r="Q3" s="6"/>
    </row>
    <row r="4" spans="1:17" ht="15">
      <c r="A4" s="2">
        <v>44721</v>
      </c>
      <c r="B4" s="3" t="s">
        <v>15</v>
      </c>
      <c r="C4" s="2">
        <v>1</v>
      </c>
      <c r="D4" s="2"/>
      <c r="E4" s="2"/>
      <c r="F4" s="2"/>
      <c r="G4" s="2"/>
      <c r="H4" s="2">
        <f t="shared" si="0"/>
        <v>0</v>
      </c>
      <c r="I4" s="7">
        <f t="shared" si="1"/>
        <v>2</v>
      </c>
      <c r="K4" s="9" t="str">
        <f>"от "&amp;$O$3&amp;"% до "&amp;$O$4&amp;"%:    3"</f>
        <v>от 30% до 47.5%:    3</v>
      </c>
      <c r="L4" s="9"/>
      <c r="M4" s="9"/>
      <c r="N4" s="9"/>
      <c r="O4" s="6">
        <v>47.5</v>
      </c>
      <c r="P4" s="6"/>
      <c r="Q4" s="6"/>
    </row>
    <row r="5" spans="1:17" ht="15">
      <c r="A5" s="2">
        <v>44733</v>
      </c>
      <c r="B5" s="3" t="s">
        <v>16</v>
      </c>
      <c r="C5" s="2">
        <v>1</v>
      </c>
      <c r="D5" s="2"/>
      <c r="E5" s="2"/>
      <c r="F5" s="2">
        <v>60</v>
      </c>
      <c r="G5" s="2">
        <v>30</v>
      </c>
      <c r="H5" s="2">
        <f t="shared" si="0"/>
        <v>18</v>
      </c>
      <c r="I5" s="7">
        <f t="shared" si="1"/>
        <v>2</v>
      </c>
      <c r="K5" s="12" t="str">
        <f>"от "&amp;$O$4&amp;"% до "&amp;$O$5&amp;"%:    4"</f>
        <v>от 47.5% до 65%:    4</v>
      </c>
      <c r="L5" s="12"/>
      <c r="M5" s="12"/>
      <c r="N5" s="12"/>
      <c r="O5" s="6">
        <v>65</v>
      </c>
      <c r="P5" s="6"/>
      <c r="Q5" s="6"/>
    </row>
    <row r="6" spans="1:17" ht="15">
      <c r="A6" s="2">
        <v>44814</v>
      </c>
      <c r="B6" s="3" t="s">
        <v>29</v>
      </c>
      <c r="C6" s="2">
        <v>1</v>
      </c>
      <c r="D6" s="2"/>
      <c r="E6" s="2"/>
      <c r="F6" s="2"/>
      <c r="G6" s="2"/>
      <c r="H6" s="2">
        <f t="shared" si="0"/>
        <v>0</v>
      </c>
      <c r="I6" s="7">
        <f t="shared" si="1"/>
        <v>2</v>
      </c>
      <c r="K6" s="12" t="str">
        <f>"от "&amp;$O$5&amp;"% до "&amp;$O$6&amp;"%:    5"</f>
        <v>от 65% до 82.5%:    5</v>
      </c>
      <c r="L6" s="12"/>
      <c r="M6" s="12"/>
      <c r="N6" s="12"/>
      <c r="O6" s="6">
        <v>82.5</v>
      </c>
      <c r="P6" s="6"/>
      <c r="Q6" s="6"/>
    </row>
    <row r="7" spans="1:17" ht="15">
      <c r="A7" s="2">
        <v>44767</v>
      </c>
      <c r="B7" s="3" t="s">
        <v>30</v>
      </c>
      <c r="C7" s="2">
        <v>1</v>
      </c>
      <c r="D7" s="2">
        <v>26</v>
      </c>
      <c r="E7" s="2">
        <v>35</v>
      </c>
      <c r="F7" s="4">
        <v>55</v>
      </c>
      <c r="G7" s="4">
        <v>10</v>
      </c>
      <c r="H7" s="2">
        <f t="shared" si="0"/>
        <v>31.3</v>
      </c>
      <c r="I7" s="7">
        <f t="shared" si="1"/>
        <v>3</v>
      </c>
      <c r="K7" s="9" t="str">
        <f>"над "&amp;$O$6&amp;"%:               6"</f>
        <v>над 82.5%:               6</v>
      </c>
      <c r="L7" s="9"/>
      <c r="M7" s="9"/>
      <c r="N7" s="9"/>
      <c r="O7" s="6"/>
      <c r="P7" s="6"/>
      <c r="Q7" s="6"/>
    </row>
    <row r="8" spans="1:9" ht="15">
      <c r="A8" s="2">
        <v>44786</v>
      </c>
      <c r="B8" s="3" t="s">
        <v>36</v>
      </c>
      <c r="C8" s="2">
        <v>1</v>
      </c>
      <c r="D8" s="2">
        <v>19</v>
      </c>
      <c r="E8" s="2">
        <v>23</v>
      </c>
      <c r="F8" s="4">
        <v>0</v>
      </c>
      <c r="G8" s="4">
        <v>0</v>
      </c>
      <c r="H8" s="2">
        <f t="shared" si="0"/>
        <v>12.6</v>
      </c>
      <c r="I8" s="7">
        <f t="shared" si="1"/>
        <v>2</v>
      </c>
    </row>
    <row r="9" spans="1:11" ht="15">
      <c r="A9" s="2">
        <v>44760</v>
      </c>
      <c r="B9" s="3" t="s">
        <v>37</v>
      </c>
      <c r="C9" s="2">
        <v>1</v>
      </c>
      <c r="D9" s="2">
        <v>14</v>
      </c>
      <c r="E9" s="2">
        <v>14</v>
      </c>
      <c r="F9" s="2"/>
      <c r="G9" s="2"/>
      <c r="H9" s="2">
        <f t="shared" si="0"/>
        <v>8.4</v>
      </c>
      <c r="I9" s="7">
        <f t="shared" si="1"/>
        <v>2</v>
      </c>
      <c r="K9" s="8" t="s">
        <v>135</v>
      </c>
    </row>
    <row r="10" spans="1:11" ht="15">
      <c r="A10" s="2">
        <v>44824</v>
      </c>
      <c r="B10" s="3" t="s">
        <v>39</v>
      </c>
      <c r="C10" s="2">
        <v>1</v>
      </c>
      <c r="D10" s="2">
        <v>35</v>
      </c>
      <c r="E10" s="2">
        <v>26</v>
      </c>
      <c r="F10" s="4">
        <v>0</v>
      </c>
      <c r="G10" s="4">
        <v>0</v>
      </c>
      <c r="H10" s="2">
        <f t="shared" si="0"/>
        <v>18.3</v>
      </c>
      <c r="I10" s="7">
        <f t="shared" si="1"/>
        <v>2</v>
      </c>
      <c r="K10" s="8">
        <f>COUNTIF(I2:I128,"&gt;= 3.0")</f>
        <v>41</v>
      </c>
    </row>
    <row r="11" spans="1:11" ht="15">
      <c r="A11" s="2">
        <v>44769</v>
      </c>
      <c r="B11" s="3" t="s">
        <v>40</v>
      </c>
      <c r="C11" s="2">
        <v>1</v>
      </c>
      <c r="D11" s="2">
        <v>50</v>
      </c>
      <c r="E11" s="2">
        <v>25</v>
      </c>
      <c r="F11" s="4">
        <v>30</v>
      </c>
      <c r="G11" s="4">
        <v>0</v>
      </c>
      <c r="H11" s="2">
        <f t="shared" si="0"/>
        <v>28.5</v>
      </c>
      <c r="I11" s="7">
        <f t="shared" si="1"/>
        <v>2</v>
      </c>
      <c r="K11" s="6"/>
    </row>
    <row r="12" spans="1:11" ht="15">
      <c r="A12" s="2">
        <v>44793</v>
      </c>
      <c r="B12" s="3" t="s">
        <v>43</v>
      </c>
      <c r="C12" s="2">
        <v>1</v>
      </c>
      <c r="D12" s="2">
        <v>64</v>
      </c>
      <c r="E12" s="2">
        <v>71</v>
      </c>
      <c r="F12" s="4">
        <v>60</v>
      </c>
      <c r="G12" s="4">
        <v>30</v>
      </c>
      <c r="H12" s="2">
        <f t="shared" si="0"/>
        <v>58.5</v>
      </c>
      <c r="I12" s="7">
        <f t="shared" si="1"/>
        <v>4</v>
      </c>
      <c r="K12" s="8" t="s">
        <v>136</v>
      </c>
    </row>
    <row r="13" spans="1:11" ht="15">
      <c r="A13" s="2">
        <v>44802</v>
      </c>
      <c r="B13" s="3" t="s">
        <v>47</v>
      </c>
      <c r="C13" s="2">
        <v>1</v>
      </c>
      <c r="D13" s="2">
        <v>58</v>
      </c>
      <c r="E13" s="2">
        <v>56</v>
      </c>
      <c r="F13" s="4">
        <v>45</v>
      </c>
      <c r="G13" s="4">
        <v>50</v>
      </c>
      <c r="H13" s="2">
        <f t="shared" si="0"/>
        <v>53.2</v>
      </c>
      <c r="I13" s="7">
        <f t="shared" si="1"/>
        <v>4</v>
      </c>
      <c r="K13" s="8">
        <f>COUNTIF(I2:I128,"= 3.0")</f>
        <v>25</v>
      </c>
    </row>
    <row r="14" spans="1:11" ht="15">
      <c r="A14" s="2">
        <v>44791</v>
      </c>
      <c r="B14" s="3" t="s">
        <v>48</v>
      </c>
      <c r="C14" s="2">
        <v>1</v>
      </c>
      <c r="D14" s="2"/>
      <c r="E14" s="2"/>
      <c r="F14" s="2"/>
      <c r="G14" s="2"/>
      <c r="H14" s="2">
        <f t="shared" si="0"/>
        <v>0</v>
      </c>
      <c r="I14" s="7">
        <f t="shared" si="1"/>
        <v>2</v>
      </c>
      <c r="K14" s="6"/>
    </row>
    <row r="15" spans="1:11" ht="15">
      <c r="A15" s="2">
        <v>44830</v>
      </c>
      <c r="B15" s="3" t="s">
        <v>55</v>
      </c>
      <c r="C15" s="2">
        <v>1</v>
      </c>
      <c r="D15" s="2">
        <v>51</v>
      </c>
      <c r="E15" s="2">
        <v>57</v>
      </c>
      <c r="F15" s="4">
        <v>50</v>
      </c>
      <c r="G15" s="4">
        <v>30</v>
      </c>
      <c r="H15" s="2">
        <f t="shared" si="0"/>
        <v>48.4</v>
      </c>
      <c r="I15" s="7">
        <f t="shared" si="1"/>
        <v>4</v>
      </c>
      <c r="K15" s="8" t="s">
        <v>137</v>
      </c>
    </row>
    <row r="16" spans="1:11" ht="15">
      <c r="A16" s="2">
        <v>44827</v>
      </c>
      <c r="B16" s="3" t="s">
        <v>60</v>
      </c>
      <c r="C16" s="2">
        <v>1</v>
      </c>
      <c r="D16" s="2">
        <v>23</v>
      </c>
      <c r="E16" s="2">
        <v>18</v>
      </c>
      <c r="F16" s="4">
        <v>0</v>
      </c>
      <c r="G16" s="4">
        <v>0</v>
      </c>
      <c r="H16" s="2">
        <f t="shared" si="0"/>
        <v>12.299999999999999</v>
      </c>
      <c r="I16" s="7">
        <f t="shared" si="1"/>
        <v>2</v>
      </c>
      <c r="K16" s="8">
        <f>COUNTIF(I2:I128,"= 4.0")</f>
        <v>13</v>
      </c>
    </row>
    <row r="17" spans="1:11" ht="15">
      <c r="A17" s="2">
        <v>44816</v>
      </c>
      <c r="B17" s="3" t="s">
        <v>61</v>
      </c>
      <c r="C17" s="2">
        <v>1</v>
      </c>
      <c r="D17" s="2">
        <v>87</v>
      </c>
      <c r="E17" s="2">
        <v>72</v>
      </c>
      <c r="F17" s="4">
        <v>70</v>
      </c>
      <c r="G17" s="4">
        <v>0</v>
      </c>
      <c r="H17" s="2">
        <f t="shared" si="0"/>
        <v>61.699999999999996</v>
      </c>
      <c r="I17" s="7">
        <f t="shared" si="1"/>
        <v>4</v>
      </c>
      <c r="K17" s="6"/>
    </row>
    <row r="18" spans="1:11" ht="15">
      <c r="A18" s="2">
        <v>44818</v>
      </c>
      <c r="B18" s="3" t="s">
        <v>62</v>
      </c>
      <c r="C18" s="2">
        <v>1</v>
      </c>
      <c r="D18" s="2">
        <v>41</v>
      </c>
      <c r="E18" s="2">
        <v>47</v>
      </c>
      <c r="F18" s="4">
        <v>60</v>
      </c>
      <c r="G18" s="4">
        <v>0</v>
      </c>
      <c r="H18" s="2">
        <f t="shared" si="0"/>
        <v>38.4</v>
      </c>
      <c r="I18" s="7">
        <f t="shared" si="1"/>
        <v>3</v>
      </c>
      <c r="K18" s="8" t="s">
        <v>138</v>
      </c>
    </row>
    <row r="19" spans="1:11" ht="15">
      <c r="A19" s="2">
        <v>44778</v>
      </c>
      <c r="B19" s="3" t="s">
        <v>64</v>
      </c>
      <c r="C19" s="2">
        <v>1</v>
      </c>
      <c r="D19" s="2">
        <v>34</v>
      </c>
      <c r="E19" s="2">
        <v>31</v>
      </c>
      <c r="F19" s="4">
        <v>30</v>
      </c>
      <c r="G19" s="4">
        <v>15</v>
      </c>
      <c r="H19" s="2">
        <f t="shared" si="0"/>
        <v>28.5</v>
      </c>
      <c r="I19" s="7">
        <f t="shared" si="1"/>
        <v>2</v>
      </c>
      <c r="K19" s="8">
        <f>COUNTIF(I2:I1280,"= 5.0")</f>
        <v>3</v>
      </c>
    </row>
    <row r="20" spans="1:11" ht="15">
      <c r="A20" s="2">
        <v>44803</v>
      </c>
      <c r="B20" s="3" t="s">
        <v>68</v>
      </c>
      <c r="C20" s="2">
        <v>1</v>
      </c>
      <c r="D20" s="2">
        <v>36</v>
      </c>
      <c r="E20" s="2">
        <v>27</v>
      </c>
      <c r="F20" s="2"/>
      <c r="G20" s="2"/>
      <c r="H20" s="2">
        <f t="shared" si="0"/>
        <v>18.9</v>
      </c>
      <c r="I20" s="7">
        <f t="shared" si="1"/>
        <v>2</v>
      </c>
      <c r="K20" s="6"/>
    </row>
    <row r="21" spans="1:11" ht="15">
      <c r="A21" s="2">
        <v>44819</v>
      </c>
      <c r="B21" s="3" t="s">
        <v>70</v>
      </c>
      <c r="C21" s="2">
        <v>1</v>
      </c>
      <c r="D21" s="2">
        <v>20</v>
      </c>
      <c r="E21" s="2">
        <v>37</v>
      </c>
      <c r="F21" s="4">
        <v>0</v>
      </c>
      <c r="G21" s="4">
        <v>5</v>
      </c>
      <c r="H21" s="2">
        <f t="shared" si="0"/>
        <v>18.1</v>
      </c>
      <c r="I21" s="7">
        <f t="shared" si="1"/>
        <v>2</v>
      </c>
      <c r="K21" s="8" t="s">
        <v>139</v>
      </c>
    </row>
    <row r="22" spans="1:11" ht="15">
      <c r="A22" s="2">
        <v>44762</v>
      </c>
      <c r="B22" s="3" t="s">
        <v>71</v>
      </c>
      <c r="C22" s="2">
        <v>1</v>
      </c>
      <c r="D22" s="2">
        <v>42</v>
      </c>
      <c r="E22" s="2">
        <v>45</v>
      </c>
      <c r="F22" s="4">
        <v>30</v>
      </c>
      <c r="G22" s="4">
        <v>50</v>
      </c>
      <c r="H22" s="2">
        <f t="shared" si="0"/>
        <v>42.1</v>
      </c>
      <c r="I22" s="7">
        <f t="shared" si="1"/>
        <v>3</v>
      </c>
      <c r="K22" s="8">
        <f>COUNTIF(I2:I128,"= 6.0")</f>
        <v>0</v>
      </c>
    </row>
    <row r="23" spans="1:9" ht="15">
      <c r="A23" s="2">
        <v>44775</v>
      </c>
      <c r="B23" s="3" t="s">
        <v>80</v>
      </c>
      <c r="C23" s="2">
        <v>1</v>
      </c>
      <c r="D23" s="2"/>
      <c r="E23" s="2"/>
      <c r="F23" s="2"/>
      <c r="G23" s="2"/>
      <c r="H23" s="2">
        <f t="shared" si="0"/>
        <v>0</v>
      </c>
      <c r="I23" s="7">
        <f t="shared" si="1"/>
        <v>2</v>
      </c>
    </row>
    <row r="24" spans="1:9" ht="15">
      <c r="A24" s="2">
        <v>44776</v>
      </c>
      <c r="B24" s="3" t="s">
        <v>89</v>
      </c>
      <c r="C24" s="2">
        <v>1</v>
      </c>
      <c r="D24" s="2">
        <v>75</v>
      </c>
      <c r="E24" s="2">
        <v>40</v>
      </c>
      <c r="F24" s="4">
        <v>60</v>
      </c>
      <c r="G24" s="4">
        <v>0</v>
      </c>
      <c r="H24" s="2">
        <f t="shared" si="0"/>
        <v>46.5</v>
      </c>
      <c r="I24" s="7">
        <f t="shared" si="1"/>
        <v>3</v>
      </c>
    </row>
    <row r="25" spans="1:9" ht="15">
      <c r="A25" s="2">
        <v>44838</v>
      </c>
      <c r="B25" s="3" t="s">
        <v>91</v>
      </c>
      <c r="C25" s="2">
        <v>1</v>
      </c>
      <c r="D25" s="2">
        <v>12</v>
      </c>
      <c r="E25" s="2">
        <v>42</v>
      </c>
      <c r="F25" s="4">
        <v>0</v>
      </c>
      <c r="G25" s="4">
        <v>20</v>
      </c>
      <c r="H25" s="2">
        <f t="shared" si="0"/>
        <v>20.2</v>
      </c>
      <c r="I25" s="7">
        <f t="shared" si="1"/>
        <v>2</v>
      </c>
    </row>
    <row r="26" spans="1:9" ht="15">
      <c r="A26" s="2">
        <v>44774</v>
      </c>
      <c r="B26" s="3" t="s">
        <v>95</v>
      </c>
      <c r="C26" s="2">
        <v>1</v>
      </c>
      <c r="D26" s="2">
        <v>64</v>
      </c>
      <c r="E26" s="2">
        <v>26</v>
      </c>
      <c r="F26" s="2"/>
      <c r="G26" s="2"/>
      <c r="H26" s="2">
        <f t="shared" si="0"/>
        <v>27</v>
      </c>
      <c r="I26" s="7">
        <f t="shared" si="1"/>
        <v>2</v>
      </c>
    </row>
    <row r="27" spans="1:9" ht="15">
      <c r="A27" s="2">
        <v>44783</v>
      </c>
      <c r="B27" s="3" t="s">
        <v>100</v>
      </c>
      <c r="C27" s="2">
        <v>1</v>
      </c>
      <c r="D27" s="2">
        <v>62</v>
      </c>
      <c r="E27" s="2">
        <v>72</v>
      </c>
      <c r="F27" s="4">
        <v>5</v>
      </c>
      <c r="G27" s="4">
        <v>30</v>
      </c>
      <c r="H27" s="2">
        <f t="shared" si="0"/>
        <v>47.199999999999996</v>
      </c>
      <c r="I27" s="7">
        <f t="shared" si="1"/>
        <v>3</v>
      </c>
    </row>
    <row r="28" spans="1:9" ht="15">
      <c r="A28" s="2">
        <v>855198</v>
      </c>
      <c r="B28" s="3" t="s">
        <v>102</v>
      </c>
      <c r="C28" s="2">
        <v>1</v>
      </c>
      <c r="D28" s="2">
        <v>35</v>
      </c>
      <c r="E28" s="2">
        <v>0</v>
      </c>
      <c r="F28" s="2"/>
      <c r="G28" s="2"/>
      <c r="H28" s="2">
        <f t="shared" si="0"/>
        <v>10.5</v>
      </c>
      <c r="I28" s="7">
        <f t="shared" si="1"/>
        <v>2</v>
      </c>
    </row>
    <row r="29" spans="1:9" ht="15">
      <c r="A29" s="2">
        <v>44840</v>
      </c>
      <c r="B29" s="3" t="s">
        <v>104</v>
      </c>
      <c r="C29" s="2">
        <v>1</v>
      </c>
      <c r="D29" s="2"/>
      <c r="E29" s="2">
        <v>29</v>
      </c>
      <c r="F29" s="2"/>
      <c r="G29" s="2"/>
      <c r="H29" s="2">
        <f t="shared" si="0"/>
        <v>8.7</v>
      </c>
      <c r="I29" s="7">
        <f t="shared" si="1"/>
        <v>2</v>
      </c>
    </row>
    <row r="30" spans="1:9" ht="15">
      <c r="A30" s="2">
        <v>855210</v>
      </c>
      <c r="B30" s="3" t="s">
        <v>107</v>
      </c>
      <c r="C30" s="2">
        <v>1</v>
      </c>
      <c r="D30" s="2"/>
      <c r="E30" s="2"/>
      <c r="F30" s="2"/>
      <c r="G30" s="2"/>
      <c r="H30" s="2">
        <f t="shared" si="0"/>
        <v>0</v>
      </c>
      <c r="I30" s="7">
        <f t="shared" si="1"/>
        <v>2</v>
      </c>
    </row>
    <row r="31" spans="1:9" ht="15">
      <c r="A31" s="2">
        <v>44749</v>
      </c>
      <c r="B31" s="3" t="s">
        <v>7</v>
      </c>
      <c r="C31" s="2">
        <v>2</v>
      </c>
      <c r="D31" s="2"/>
      <c r="E31" s="2"/>
      <c r="F31" s="2"/>
      <c r="G31" s="2"/>
      <c r="H31" s="2">
        <f t="shared" si="0"/>
        <v>0</v>
      </c>
      <c r="I31" s="7">
        <f t="shared" si="1"/>
        <v>2</v>
      </c>
    </row>
    <row r="32" spans="1:9" ht="15">
      <c r="A32" s="2">
        <v>44711</v>
      </c>
      <c r="B32" s="3" t="s">
        <v>12</v>
      </c>
      <c r="C32" s="2">
        <v>2</v>
      </c>
      <c r="D32" s="2">
        <v>19</v>
      </c>
      <c r="E32" s="2">
        <v>56</v>
      </c>
      <c r="F32" s="4">
        <v>0</v>
      </c>
      <c r="G32" s="4">
        <v>0</v>
      </c>
      <c r="H32" s="2">
        <f t="shared" si="0"/>
        <v>22.5</v>
      </c>
      <c r="I32" s="7">
        <f t="shared" si="1"/>
        <v>2</v>
      </c>
    </row>
    <row r="33" spans="1:9" ht="15">
      <c r="A33" s="2">
        <v>44673</v>
      </c>
      <c r="B33" s="3" t="s">
        <v>17</v>
      </c>
      <c r="C33" s="2">
        <v>2</v>
      </c>
      <c r="D33" s="2"/>
      <c r="E33" s="2"/>
      <c r="F33" s="2"/>
      <c r="G33" s="2"/>
      <c r="H33" s="2">
        <f t="shared" si="0"/>
        <v>0</v>
      </c>
      <c r="I33" s="7">
        <f t="shared" si="1"/>
        <v>2</v>
      </c>
    </row>
    <row r="34" spans="1:9" ht="15">
      <c r="A34" s="2">
        <v>44834</v>
      </c>
      <c r="B34" s="3" t="s">
        <v>20</v>
      </c>
      <c r="C34" s="2">
        <v>2</v>
      </c>
      <c r="D34" s="2">
        <v>53</v>
      </c>
      <c r="E34" s="2">
        <v>52</v>
      </c>
      <c r="F34" s="4">
        <v>55</v>
      </c>
      <c r="G34" s="4">
        <v>15</v>
      </c>
      <c r="H34" s="2">
        <f t="shared" si="0"/>
        <v>45.5</v>
      </c>
      <c r="I34" s="7">
        <f t="shared" si="1"/>
        <v>3</v>
      </c>
    </row>
    <row r="35" spans="1:9" ht="15">
      <c r="A35" s="2">
        <v>44812</v>
      </c>
      <c r="B35" s="3" t="s">
        <v>21</v>
      </c>
      <c r="C35" s="2">
        <v>2</v>
      </c>
      <c r="D35" s="2"/>
      <c r="E35" s="2"/>
      <c r="F35" s="2"/>
      <c r="G35" s="2"/>
      <c r="H35" s="2">
        <f t="shared" si="0"/>
        <v>0</v>
      </c>
      <c r="I35" s="7">
        <f t="shared" si="1"/>
        <v>2</v>
      </c>
    </row>
    <row r="36" spans="1:9" ht="15">
      <c r="A36" s="2">
        <v>44811</v>
      </c>
      <c r="B36" s="3" t="s">
        <v>23</v>
      </c>
      <c r="C36" s="2">
        <v>2</v>
      </c>
      <c r="D36" s="2">
        <v>35</v>
      </c>
      <c r="E36" s="2">
        <v>45</v>
      </c>
      <c r="F36" s="4">
        <v>0</v>
      </c>
      <c r="G36" s="4">
        <v>0</v>
      </c>
      <c r="H36" s="2">
        <f t="shared" si="0"/>
        <v>24</v>
      </c>
      <c r="I36" s="7">
        <f t="shared" si="1"/>
        <v>2</v>
      </c>
    </row>
    <row r="37" spans="1:9" ht="15">
      <c r="A37" s="2">
        <v>44773</v>
      </c>
      <c r="B37" s="3" t="s">
        <v>41</v>
      </c>
      <c r="C37" s="2">
        <v>2</v>
      </c>
      <c r="D37" s="2">
        <v>67</v>
      </c>
      <c r="E37" s="2">
        <v>86</v>
      </c>
      <c r="F37" s="4">
        <v>75</v>
      </c>
      <c r="G37" s="4">
        <v>100</v>
      </c>
      <c r="H37" s="2">
        <f t="shared" si="0"/>
        <v>80.9</v>
      </c>
      <c r="I37" s="7">
        <f t="shared" si="1"/>
        <v>5</v>
      </c>
    </row>
    <row r="38" spans="1:9" ht="15">
      <c r="A38" s="2">
        <v>44781</v>
      </c>
      <c r="B38" s="3" t="s">
        <v>44</v>
      </c>
      <c r="C38" s="2">
        <v>2</v>
      </c>
      <c r="D38" s="2"/>
      <c r="E38" s="2">
        <v>0</v>
      </c>
      <c r="F38" s="2"/>
      <c r="G38" s="2"/>
      <c r="H38" s="2">
        <f t="shared" si="0"/>
        <v>0</v>
      </c>
      <c r="I38" s="7">
        <f t="shared" si="1"/>
        <v>2</v>
      </c>
    </row>
    <row r="39" spans="1:9" ht="15">
      <c r="A39" s="2">
        <v>44788</v>
      </c>
      <c r="B39" s="3" t="s">
        <v>45</v>
      </c>
      <c r="C39" s="2">
        <v>2</v>
      </c>
      <c r="D39" s="2">
        <v>45</v>
      </c>
      <c r="E39" s="2">
        <v>50</v>
      </c>
      <c r="F39" s="4">
        <v>20</v>
      </c>
      <c r="G39" s="4">
        <v>30</v>
      </c>
      <c r="H39" s="2">
        <f t="shared" si="0"/>
        <v>38.5</v>
      </c>
      <c r="I39" s="7">
        <f t="shared" si="1"/>
        <v>3</v>
      </c>
    </row>
    <row r="40" spans="1:9" ht="15">
      <c r="A40" s="2">
        <v>44764</v>
      </c>
      <c r="B40" s="3" t="s">
        <v>46</v>
      </c>
      <c r="C40" s="2">
        <v>2</v>
      </c>
      <c r="D40" s="2">
        <v>9</v>
      </c>
      <c r="E40" s="2">
        <v>37</v>
      </c>
      <c r="F40" s="4">
        <v>100</v>
      </c>
      <c r="G40" s="4">
        <v>5</v>
      </c>
      <c r="H40" s="2">
        <f t="shared" si="0"/>
        <v>34.8</v>
      </c>
      <c r="I40" s="7">
        <f t="shared" si="1"/>
        <v>3</v>
      </c>
    </row>
    <row r="41" spans="1:9" ht="15">
      <c r="A41" s="2">
        <v>44787</v>
      </c>
      <c r="B41" s="3" t="s">
        <v>50</v>
      </c>
      <c r="C41" s="2">
        <v>2</v>
      </c>
      <c r="D41" s="2"/>
      <c r="E41" s="2">
        <v>22</v>
      </c>
      <c r="F41" s="2"/>
      <c r="G41" s="2"/>
      <c r="H41" s="2">
        <f t="shared" si="0"/>
        <v>6.6</v>
      </c>
      <c r="I41" s="7">
        <f t="shared" si="1"/>
        <v>2</v>
      </c>
    </row>
    <row r="42" spans="1:9" ht="15">
      <c r="A42" s="2">
        <v>44800</v>
      </c>
      <c r="B42" s="3" t="s">
        <v>54</v>
      </c>
      <c r="C42" s="2">
        <v>2</v>
      </c>
      <c r="D42" s="2"/>
      <c r="E42" s="2"/>
      <c r="F42" s="2"/>
      <c r="G42" s="2"/>
      <c r="H42" s="2">
        <f t="shared" si="0"/>
        <v>0</v>
      </c>
      <c r="I42" s="7">
        <f t="shared" si="1"/>
        <v>2</v>
      </c>
    </row>
    <row r="43" spans="1:9" ht="15">
      <c r="A43" s="2">
        <v>44820</v>
      </c>
      <c r="B43" s="3" t="s">
        <v>56</v>
      </c>
      <c r="C43" s="2">
        <v>2</v>
      </c>
      <c r="D43" s="2"/>
      <c r="E43" s="2"/>
      <c r="F43" s="2"/>
      <c r="G43" s="2"/>
      <c r="H43" s="2">
        <f t="shared" si="0"/>
        <v>0</v>
      </c>
      <c r="I43" s="7">
        <f t="shared" si="1"/>
        <v>2</v>
      </c>
    </row>
    <row r="44" spans="1:9" ht="15">
      <c r="A44" s="2">
        <v>44808</v>
      </c>
      <c r="B44" s="3" t="s">
        <v>63</v>
      </c>
      <c r="C44" s="2">
        <v>2</v>
      </c>
      <c r="D44" s="2">
        <v>17</v>
      </c>
      <c r="E44" s="2">
        <v>42</v>
      </c>
      <c r="F44" s="4">
        <v>0</v>
      </c>
      <c r="G44" s="4">
        <v>0</v>
      </c>
      <c r="H44" s="2">
        <f t="shared" si="0"/>
        <v>17.7</v>
      </c>
      <c r="I44" s="7">
        <f t="shared" si="1"/>
        <v>2</v>
      </c>
    </row>
    <row r="45" spans="1:9" ht="15">
      <c r="A45" s="2">
        <v>44771</v>
      </c>
      <c r="B45" s="3" t="s">
        <v>66</v>
      </c>
      <c r="C45" s="2">
        <v>2</v>
      </c>
      <c r="D45" s="2">
        <v>42</v>
      </c>
      <c r="E45" s="2">
        <v>37</v>
      </c>
      <c r="F45" s="4">
        <v>75</v>
      </c>
      <c r="G45" s="4">
        <v>75</v>
      </c>
      <c r="H45" s="2">
        <f t="shared" si="0"/>
        <v>53.7</v>
      </c>
      <c r="I45" s="7">
        <f t="shared" si="1"/>
        <v>4</v>
      </c>
    </row>
    <row r="46" spans="1:9" ht="15">
      <c r="A46" s="2">
        <v>44765</v>
      </c>
      <c r="B46" s="3" t="s">
        <v>67</v>
      </c>
      <c r="C46" s="2">
        <v>2</v>
      </c>
      <c r="D46" s="2"/>
      <c r="E46" s="2"/>
      <c r="F46" s="2"/>
      <c r="G46" s="2"/>
      <c r="H46" s="2">
        <f t="shared" si="0"/>
        <v>0</v>
      </c>
      <c r="I46" s="7">
        <f t="shared" si="1"/>
        <v>2</v>
      </c>
    </row>
    <row r="47" spans="1:9" ht="15">
      <c r="A47" s="2">
        <v>44797</v>
      </c>
      <c r="B47" s="3" t="s">
        <v>69</v>
      </c>
      <c r="C47" s="2">
        <v>2</v>
      </c>
      <c r="D47" s="2"/>
      <c r="E47" s="2"/>
      <c r="F47" s="2"/>
      <c r="G47" s="2"/>
      <c r="H47" s="2">
        <f t="shared" si="0"/>
        <v>0</v>
      </c>
      <c r="I47" s="7">
        <f t="shared" si="1"/>
        <v>2</v>
      </c>
    </row>
    <row r="48" spans="1:9" ht="15">
      <c r="A48" s="2">
        <v>44768</v>
      </c>
      <c r="B48" s="3" t="s">
        <v>74</v>
      </c>
      <c r="C48" s="2">
        <v>2</v>
      </c>
      <c r="D48" s="2"/>
      <c r="E48" s="2"/>
      <c r="F48" s="2"/>
      <c r="G48" s="2"/>
      <c r="H48" s="2">
        <f t="shared" si="0"/>
        <v>0</v>
      </c>
      <c r="I48" s="7">
        <f t="shared" si="1"/>
        <v>2</v>
      </c>
    </row>
    <row r="49" spans="1:9" ht="15">
      <c r="A49" s="2">
        <v>44833</v>
      </c>
      <c r="B49" s="3" t="s">
        <v>75</v>
      </c>
      <c r="C49" s="2">
        <v>2</v>
      </c>
      <c r="D49" s="2"/>
      <c r="E49" s="2"/>
      <c r="F49" s="2"/>
      <c r="G49" s="2"/>
      <c r="H49" s="2">
        <f t="shared" si="0"/>
        <v>0</v>
      </c>
      <c r="I49" s="7">
        <f t="shared" si="1"/>
        <v>2</v>
      </c>
    </row>
    <row r="50" spans="1:9" ht="15">
      <c r="A50" s="2">
        <v>44826</v>
      </c>
      <c r="B50" s="3" t="s">
        <v>90</v>
      </c>
      <c r="C50" s="2">
        <v>2</v>
      </c>
      <c r="D50" s="2">
        <v>36</v>
      </c>
      <c r="E50" s="2">
        <v>49</v>
      </c>
      <c r="F50" s="4">
        <v>0</v>
      </c>
      <c r="G50" s="4">
        <v>0</v>
      </c>
      <c r="H50" s="2">
        <f t="shared" si="0"/>
        <v>25.5</v>
      </c>
      <c r="I50" s="7">
        <f t="shared" si="1"/>
        <v>2</v>
      </c>
    </row>
    <row r="51" spans="1:9" ht="15">
      <c r="A51" s="2">
        <v>44795</v>
      </c>
      <c r="B51" s="3" t="s">
        <v>96</v>
      </c>
      <c r="C51" s="2">
        <v>2</v>
      </c>
      <c r="D51" s="2">
        <v>47</v>
      </c>
      <c r="E51" s="2">
        <v>65</v>
      </c>
      <c r="F51" s="4">
        <v>30</v>
      </c>
      <c r="G51" s="4">
        <v>0</v>
      </c>
      <c r="H51" s="2">
        <f t="shared" si="0"/>
        <v>39.6</v>
      </c>
      <c r="I51" s="7">
        <f t="shared" si="1"/>
        <v>3</v>
      </c>
    </row>
    <row r="52" spans="1:9" ht="15">
      <c r="A52" s="2">
        <v>44809</v>
      </c>
      <c r="B52" s="3" t="s">
        <v>99</v>
      </c>
      <c r="C52" s="2">
        <v>2</v>
      </c>
      <c r="D52" s="2"/>
      <c r="E52" s="2"/>
      <c r="F52" s="2"/>
      <c r="G52" s="2"/>
      <c r="H52" s="2">
        <f t="shared" si="0"/>
        <v>0</v>
      </c>
      <c r="I52" s="7">
        <f t="shared" si="1"/>
        <v>2</v>
      </c>
    </row>
    <row r="53" spans="1:9" ht="15">
      <c r="A53" s="2">
        <v>44784</v>
      </c>
      <c r="B53" s="3" t="s">
        <v>101</v>
      </c>
      <c r="C53" s="2">
        <v>2</v>
      </c>
      <c r="D53" s="2">
        <v>25</v>
      </c>
      <c r="E53" s="2">
        <v>66</v>
      </c>
      <c r="F53" s="4">
        <v>20</v>
      </c>
      <c r="G53" s="4">
        <v>15</v>
      </c>
      <c r="H53" s="2">
        <f t="shared" si="0"/>
        <v>34.3</v>
      </c>
      <c r="I53" s="7">
        <f t="shared" si="1"/>
        <v>3</v>
      </c>
    </row>
    <row r="54" spans="1:9" ht="15">
      <c r="A54" s="2">
        <v>44839</v>
      </c>
      <c r="B54" s="3" t="s">
        <v>105</v>
      </c>
      <c r="C54" s="2">
        <v>2</v>
      </c>
      <c r="D54" s="2">
        <v>21</v>
      </c>
      <c r="E54" s="2">
        <v>59</v>
      </c>
      <c r="F54" s="4">
        <v>5</v>
      </c>
      <c r="G54" s="4">
        <v>5</v>
      </c>
      <c r="H54" s="2">
        <f t="shared" si="0"/>
        <v>26</v>
      </c>
      <c r="I54" s="7">
        <f t="shared" si="1"/>
        <v>2</v>
      </c>
    </row>
    <row r="55" spans="1:9" ht="15">
      <c r="A55" s="2">
        <v>44537</v>
      </c>
      <c r="B55" s="3" t="s">
        <v>1</v>
      </c>
      <c r="C55" s="2">
        <v>3</v>
      </c>
      <c r="D55" s="2">
        <v>4</v>
      </c>
      <c r="E55" s="2">
        <v>10</v>
      </c>
      <c r="F55" s="2"/>
      <c r="G55" s="2"/>
      <c r="H55" s="2">
        <f t="shared" si="0"/>
        <v>4.2</v>
      </c>
      <c r="I55" s="7">
        <f t="shared" si="1"/>
        <v>2</v>
      </c>
    </row>
    <row r="56" spans="1:9" ht="15">
      <c r="A56" s="2">
        <v>44754</v>
      </c>
      <c r="B56" s="3" t="s">
        <v>9</v>
      </c>
      <c r="C56" s="2">
        <v>3</v>
      </c>
      <c r="D56" s="2"/>
      <c r="E56" s="2"/>
      <c r="F56" s="2"/>
      <c r="G56" s="2"/>
      <c r="H56" s="2">
        <f t="shared" si="0"/>
        <v>0</v>
      </c>
      <c r="I56" s="7">
        <f t="shared" si="1"/>
        <v>2</v>
      </c>
    </row>
    <row r="57" spans="1:9" ht="15">
      <c r="A57" s="2">
        <v>44730</v>
      </c>
      <c r="B57" s="3" t="s">
        <v>10</v>
      </c>
      <c r="C57" s="2">
        <v>3</v>
      </c>
      <c r="D57" s="2"/>
      <c r="E57" s="2"/>
      <c r="F57" s="2"/>
      <c r="G57" s="2"/>
      <c r="H57" s="2">
        <f t="shared" si="0"/>
        <v>0</v>
      </c>
      <c r="I57" s="7">
        <f t="shared" si="1"/>
        <v>2</v>
      </c>
    </row>
    <row r="58" spans="1:9" ht="15">
      <c r="A58" s="2">
        <v>44697</v>
      </c>
      <c r="B58" s="3" t="s">
        <v>14</v>
      </c>
      <c r="C58" s="2">
        <v>3</v>
      </c>
      <c r="D58" s="2"/>
      <c r="E58" s="2"/>
      <c r="F58" s="2"/>
      <c r="G58" s="2"/>
      <c r="H58" s="2">
        <f t="shared" si="0"/>
        <v>0</v>
      </c>
      <c r="I58" s="7">
        <f t="shared" si="1"/>
        <v>2</v>
      </c>
    </row>
    <row r="59" spans="1:9" ht="15">
      <c r="A59" s="2">
        <v>44722</v>
      </c>
      <c r="B59" s="3" t="s">
        <v>18</v>
      </c>
      <c r="C59" s="2">
        <v>3</v>
      </c>
      <c r="D59" s="2"/>
      <c r="E59" s="2"/>
      <c r="F59" s="2"/>
      <c r="G59" s="2"/>
      <c r="H59" s="2">
        <f t="shared" si="0"/>
        <v>0</v>
      </c>
      <c r="I59" s="7">
        <f t="shared" si="1"/>
        <v>2</v>
      </c>
    </row>
    <row r="60" spans="1:9" ht="15">
      <c r="A60" s="2">
        <v>44804</v>
      </c>
      <c r="B60" s="3" t="s">
        <v>22</v>
      </c>
      <c r="C60" s="2">
        <v>3</v>
      </c>
      <c r="D60" s="2">
        <v>18</v>
      </c>
      <c r="E60" s="2">
        <v>47</v>
      </c>
      <c r="F60" s="4">
        <v>0</v>
      </c>
      <c r="G60" s="4">
        <v>0</v>
      </c>
      <c r="H60" s="2">
        <f t="shared" si="0"/>
        <v>19.5</v>
      </c>
      <c r="I60" s="7">
        <f t="shared" si="1"/>
        <v>2</v>
      </c>
    </row>
    <row r="61" spans="1:9" ht="15">
      <c r="A61" s="2">
        <v>44785</v>
      </c>
      <c r="B61" s="3" t="s">
        <v>25</v>
      </c>
      <c r="C61" s="2">
        <v>3</v>
      </c>
      <c r="D61" s="2">
        <v>34</v>
      </c>
      <c r="E61" s="2"/>
      <c r="F61" s="2"/>
      <c r="G61" s="2"/>
      <c r="H61" s="2">
        <f t="shared" si="0"/>
        <v>10.2</v>
      </c>
      <c r="I61" s="7">
        <f t="shared" si="1"/>
        <v>2</v>
      </c>
    </row>
    <row r="62" spans="1:9" ht="15">
      <c r="A62" s="2">
        <v>44792</v>
      </c>
      <c r="B62" s="3" t="s">
        <v>27</v>
      </c>
      <c r="C62" s="2">
        <v>3</v>
      </c>
      <c r="D62" s="2"/>
      <c r="E62" s="2"/>
      <c r="F62" s="2"/>
      <c r="G62" s="2"/>
      <c r="H62" s="2">
        <f t="shared" si="0"/>
        <v>0</v>
      </c>
      <c r="I62" s="7">
        <f t="shared" si="1"/>
        <v>2</v>
      </c>
    </row>
    <row r="63" spans="1:9" ht="15">
      <c r="A63" s="2">
        <v>44805</v>
      </c>
      <c r="B63" s="3" t="s">
        <v>28</v>
      </c>
      <c r="C63" s="2">
        <v>3</v>
      </c>
      <c r="D63" s="2">
        <v>42</v>
      </c>
      <c r="E63" s="2">
        <v>61</v>
      </c>
      <c r="F63" s="4">
        <v>65</v>
      </c>
      <c r="G63" s="4">
        <v>10</v>
      </c>
      <c r="H63" s="2">
        <f t="shared" si="0"/>
        <v>45.9</v>
      </c>
      <c r="I63" s="7">
        <f t="shared" si="1"/>
        <v>3</v>
      </c>
    </row>
    <row r="64" spans="1:9" ht="15">
      <c r="A64" s="2">
        <v>44836</v>
      </c>
      <c r="B64" s="3" t="s">
        <v>31</v>
      </c>
      <c r="C64" s="2">
        <v>3</v>
      </c>
      <c r="D64" s="2">
        <v>26</v>
      </c>
      <c r="E64" s="2"/>
      <c r="F64" s="2"/>
      <c r="G64" s="2"/>
      <c r="H64" s="2">
        <f t="shared" si="0"/>
        <v>7.8</v>
      </c>
      <c r="I64" s="7">
        <f t="shared" si="1"/>
        <v>2</v>
      </c>
    </row>
    <row r="65" spans="1:9" ht="15">
      <c r="A65" s="2">
        <v>44828</v>
      </c>
      <c r="B65" s="3" t="s">
        <v>33</v>
      </c>
      <c r="C65" s="2">
        <v>3</v>
      </c>
      <c r="D65" s="2">
        <v>27</v>
      </c>
      <c r="E65" s="2">
        <v>37</v>
      </c>
      <c r="F65" s="4">
        <v>0</v>
      </c>
      <c r="G65" s="4">
        <v>0</v>
      </c>
      <c r="H65" s="2">
        <f t="shared" si="0"/>
        <v>19.2</v>
      </c>
      <c r="I65" s="7">
        <f t="shared" si="1"/>
        <v>2</v>
      </c>
    </row>
    <row r="66" spans="1:9" ht="15">
      <c r="A66" s="2">
        <v>44807</v>
      </c>
      <c r="B66" s="3" t="s">
        <v>34</v>
      </c>
      <c r="C66" s="2">
        <v>3</v>
      </c>
      <c r="D66" s="2"/>
      <c r="E66" s="2"/>
      <c r="F66" s="2"/>
      <c r="G66" s="2"/>
      <c r="H66" s="2">
        <f t="shared" si="0"/>
        <v>0</v>
      </c>
      <c r="I66" s="7">
        <f t="shared" si="1"/>
        <v>2</v>
      </c>
    </row>
    <row r="67" spans="1:9" ht="15">
      <c r="A67" s="2">
        <v>44821</v>
      </c>
      <c r="B67" s="3" t="s">
        <v>38</v>
      </c>
      <c r="C67" s="2">
        <v>3</v>
      </c>
      <c r="D67" s="2">
        <v>26</v>
      </c>
      <c r="E67" s="2">
        <v>78</v>
      </c>
      <c r="F67" s="4">
        <v>65</v>
      </c>
      <c r="G67" s="4">
        <v>10</v>
      </c>
      <c r="H67" s="2">
        <f aca="true" t="shared" si="2" ref="H67:H128">(D67*0.3+E67*0.3+F67*0.2+G67*0.2)</f>
        <v>46.2</v>
      </c>
      <c r="I67" s="7">
        <f aca="true" t="shared" si="3" ref="I67:I129">IF(H67&lt;$O$3,2,IF(H67&lt;$O$4,3,IF(H67&lt;$O$5,4,IF(H67&lt;$O$6,5,6))))</f>
        <v>3</v>
      </c>
    </row>
    <row r="68" spans="1:9" ht="15">
      <c r="A68" s="2">
        <v>44780</v>
      </c>
      <c r="B68" s="3" t="s">
        <v>51</v>
      </c>
      <c r="C68" s="2">
        <v>3</v>
      </c>
      <c r="D68" s="2">
        <v>34</v>
      </c>
      <c r="E68" s="2">
        <v>38</v>
      </c>
      <c r="F68" s="4">
        <v>0</v>
      </c>
      <c r="G68" s="2"/>
      <c r="H68" s="2">
        <f t="shared" si="2"/>
        <v>21.6</v>
      </c>
      <c r="I68" s="7">
        <f t="shared" si="3"/>
        <v>2</v>
      </c>
    </row>
    <row r="69" spans="1:9" ht="15">
      <c r="A69" s="2">
        <v>44815</v>
      </c>
      <c r="B69" s="3" t="s">
        <v>58</v>
      </c>
      <c r="C69" s="2">
        <v>3</v>
      </c>
      <c r="D69" s="2">
        <v>8</v>
      </c>
      <c r="E69" s="2">
        <v>0</v>
      </c>
      <c r="F69" s="2"/>
      <c r="G69" s="2"/>
      <c r="H69" s="2">
        <f t="shared" si="2"/>
        <v>2.4</v>
      </c>
      <c r="I69" s="7">
        <f t="shared" si="3"/>
        <v>2</v>
      </c>
    </row>
    <row r="70" spans="1:9" ht="15">
      <c r="A70" s="2">
        <v>44766</v>
      </c>
      <c r="B70" s="3" t="s">
        <v>59</v>
      </c>
      <c r="C70" s="2">
        <v>3</v>
      </c>
      <c r="D70" s="2">
        <v>50</v>
      </c>
      <c r="E70" s="2">
        <v>65</v>
      </c>
      <c r="F70" s="4">
        <v>0</v>
      </c>
      <c r="G70" s="4">
        <v>0</v>
      </c>
      <c r="H70" s="2">
        <f t="shared" si="2"/>
        <v>34.5</v>
      </c>
      <c r="I70" s="7">
        <f t="shared" si="3"/>
        <v>3</v>
      </c>
    </row>
    <row r="71" spans="1:9" ht="15">
      <c r="A71" s="2">
        <v>44782</v>
      </c>
      <c r="B71" s="3" t="s">
        <v>65</v>
      </c>
      <c r="C71" s="2">
        <v>3</v>
      </c>
      <c r="D71" s="2">
        <v>65</v>
      </c>
      <c r="E71" s="2">
        <v>73</v>
      </c>
      <c r="F71" s="4">
        <v>50</v>
      </c>
      <c r="G71" s="4">
        <v>10</v>
      </c>
      <c r="H71" s="2">
        <f t="shared" si="2"/>
        <v>53.4</v>
      </c>
      <c r="I71" s="7">
        <f t="shared" si="3"/>
        <v>4</v>
      </c>
    </row>
    <row r="72" spans="1:9" ht="15">
      <c r="A72" s="2">
        <v>44822</v>
      </c>
      <c r="B72" s="3" t="s">
        <v>73</v>
      </c>
      <c r="C72" s="2">
        <v>3</v>
      </c>
      <c r="D72" s="2"/>
      <c r="E72" s="2">
        <v>63</v>
      </c>
      <c r="F72" s="4">
        <v>15</v>
      </c>
      <c r="G72" s="4">
        <v>0</v>
      </c>
      <c r="H72" s="2">
        <f t="shared" si="2"/>
        <v>21.9</v>
      </c>
      <c r="I72" s="7">
        <f t="shared" si="3"/>
        <v>2</v>
      </c>
    </row>
    <row r="73" spans="1:9" ht="15">
      <c r="A73" s="2">
        <v>44794</v>
      </c>
      <c r="B73" s="3" t="s">
        <v>79</v>
      </c>
      <c r="C73" s="2">
        <v>3</v>
      </c>
      <c r="D73" s="2">
        <v>34</v>
      </c>
      <c r="E73" s="2">
        <v>88</v>
      </c>
      <c r="F73" s="4">
        <v>0</v>
      </c>
      <c r="G73" s="4">
        <v>60</v>
      </c>
      <c r="H73" s="2">
        <f t="shared" si="2"/>
        <v>48.599999999999994</v>
      </c>
      <c r="I73" s="7">
        <f t="shared" si="3"/>
        <v>4</v>
      </c>
    </row>
    <row r="74" spans="1:9" ht="15">
      <c r="A74" s="2">
        <v>44758</v>
      </c>
      <c r="B74" s="3" t="s">
        <v>81</v>
      </c>
      <c r="C74" s="2">
        <v>3</v>
      </c>
      <c r="D74" s="2">
        <v>53</v>
      </c>
      <c r="E74" s="2">
        <v>53</v>
      </c>
      <c r="F74" s="4">
        <v>0</v>
      </c>
      <c r="G74" s="4">
        <v>20</v>
      </c>
      <c r="H74" s="2">
        <f t="shared" si="2"/>
        <v>35.8</v>
      </c>
      <c r="I74" s="7">
        <f t="shared" si="3"/>
        <v>3</v>
      </c>
    </row>
    <row r="75" spans="1:9" ht="15">
      <c r="A75" s="2">
        <v>44829</v>
      </c>
      <c r="B75" s="3" t="s">
        <v>82</v>
      </c>
      <c r="C75" s="2">
        <v>3</v>
      </c>
      <c r="D75" s="2"/>
      <c r="E75" s="2">
        <v>0</v>
      </c>
      <c r="F75" s="2"/>
      <c r="G75" s="2"/>
      <c r="H75" s="2">
        <f t="shared" si="2"/>
        <v>0</v>
      </c>
      <c r="I75" s="7">
        <f t="shared" si="3"/>
        <v>2</v>
      </c>
    </row>
    <row r="76" spans="1:9" ht="15">
      <c r="A76" s="2">
        <v>44813</v>
      </c>
      <c r="B76" s="3" t="s">
        <v>83</v>
      </c>
      <c r="C76" s="2">
        <v>3</v>
      </c>
      <c r="D76" s="2">
        <v>30</v>
      </c>
      <c r="E76" s="2">
        <v>12</v>
      </c>
      <c r="F76" s="2"/>
      <c r="G76" s="2"/>
      <c r="H76" s="2">
        <f t="shared" si="2"/>
        <v>12.6</v>
      </c>
      <c r="I76" s="7">
        <f t="shared" si="3"/>
        <v>2</v>
      </c>
    </row>
    <row r="77" spans="1:9" ht="15">
      <c r="A77" s="2">
        <v>44759</v>
      </c>
      <c r="B77" s="3" t="s">
        <v>84</v>
      </c>
      <c r="C77" s="2">
        <v>3</v>
      </c>
      <c r="D77" s="2">
        <v>37</v>
      </c>
      <c r="E77" s="2">
        <v>62</v>
      </c>
      <c r="F77" s="4">
        <v>0</v>
      </c>
      <c r="G77" s="4">
        <v>0</v>
      </c>
      <c r="H77" s="2">
        <f t="shared" si="2"/>
        <v>29.699999999999996</v>
      </c>
      <c r="I77" s="7">
        <f t="shared" si="3"/>
        <v>2</v>
      </c>
    </row>
    <row r="78" spans="1:9" ht="15">
      <c r="A78" s="2">
        <v>44756</v>
      </c>
      <c r="B78" s="3" t="s">
        <v>88</v>
      </c>
      <c r="C78" s="2">
        <v>3</v>
      </c>
      <c r="D78" s="2">
        <v>38</v>
      </c>
      <c r="E78" s="2">
        <v>56</v>
      </c>
      <c r="F78" s="4">
        <v>60</v>
      </c>
      <c r="G78" s="4">
        <v>0</v>
      </c>
      <c r="H78" s="2">
        <f t="shared" si="2"/>
        <v>40.2</v>
      </c>
      <c r="I78" s="7">
        <f t="shared" si="3"/>
        <v>3</v>
      </c>
    </row>
    <row r="79" spans="1:9" ht="15">
      <c r="A79" s="2">
        <v>44770</v>
      </c>
      <c r="B79" s="3" t="s">
        <v>92</v>
      </c>
      <c r="C79" s="2">
        <v>3</v>
      </c>
      <c r="D79" s="2">
        <v>29</v>
      </c>
      <c r="E79" s="2">
        <v>44</v>
      </c>
      <c r="F79" s="4">
        <v>50</v>
      </c>
      <c r="G79" s="4">
        <v>10</v>
      </c>
      <c r="H79" s="2">
        <f t="shared" si="2"/>
        <v>33.9</v>
      </c>
      <c r="I79" s="7">
        <f t="shared" si="3"/>
        <v>3</v>
      </c>
    </row>
    <row r="80" spans="1:9" ht="15">
      <c r="A80" s="2">
        <v>44810</v>
      </c>
      <c r="B80" s="3" t="s">
        <v>97</v>
      </c>
      <c r="C80" s="2">
        <v>3</v>
      </c>
      <c r="D80" s="2"/>
      <c r="E80" s="2"/>
      <c r="F80" s="2"/>
      <c r="G80" s="2"/>
      <c r="H80" s="2">
        <f t="shared" si="2"/>
        <v>0</v>
      </c>
      <c r="I80" s="7">
        <f t="shared" si="3"/>
        <v>2</v>
      </c>
    </row>
    <row r="81" spans="1:9" ht="15">
      <c r="A81" s="2">
        <v>855201</v>
      </c>
      <c r="B81" s="3" t="s">
        <v>106</v>
      </c>
      <c r="C81" s="2">
        <v>3</v>
      </c>
      <c r="D81" s="2">
        <v>15</v>
      </c>
      <c r="E81" s="2">
        <v>59</v>
      </c>
      <c r="F81" s="4">
        <v>5</v>
      </c>
      <c r="G81" s="4">
        <v>0</v>
      </c>
      <c r="H81" s="2">
        <f t="shared" si="2"/>
        <v>23.2</v>
      </c>
      <c r="I81" s="7">
        <f t="shared" si="3"/>
        <v>2</v>
      </c>
    </row>
    <row r="82" spans="1:9" ht="15">
      <c r="A82" s="2">
        <v>44629</v>
      </c>
      <c r="B82" s="3" t="s">
        <v>2</v>
      </c>
      <c r="C82" s="2">
        <v>4</v>
      </c>
      <c r="D82" s="2"/>
      <c r="E82" s="2"/>
      <c r="F82" s="2"/>
      <c r="G82" s="2"/>
      <c r="H82" s="2">
        <f t="shared" si="2"/>
        <v>0</v>
      </c>
      <c r="I82" s="7">
        <f t="shared" si="3"/>
        <v>2</v>
      </c>
    </row>
    <row r="83" spans="1:9" ht="15">
      <c r="A83" s="2">
        <v>44743</v>
      </c>
      <c r="B83" s="3" t="s">
        <v>5</v>
      </c>
      <c r="C83" s="2">
        <v>4</v>
      </c>
      <c r="D83" s="2">
        <v>25</v>
      </c>
      <c r="E83" s="2"/>
      <c r="F83" s="2"/>
      <c r="G83" s="2"/>
      <c r="H83" s="2">
        <f t="shared" si="2"/>
        <v>7.5</v>
      </c>
      <c r="I83" s="7">
        <f t="shared" si="3"/>
        <v>2</v>
      </c>
    </row>
    <row r="84" spans="1:9" ht="15">
      <c r="A84" s="2">
        <v>44747</v>
      </c>
      <c r="B84" s="3" t="s">
        <v>6</v>
      </c>
      <c r="C84" s="2">
        <v>4</v>
      </c>
      <c r="D84" s="2"/>
      <c r="E84" s="2"/>
      <c r="F84" s="2"/>
      <c r="G84" s="2"/>
      <c r="H84" s="2">
        <f t="shared" si="2"/>
        <v>0</v>
      </c>
      <c r="I84" s="7">
        <f t="shared" si="3"/>
        <v>2</v>
      </c>
    </row>
    <row r="85" spans="1:9" ht="15">
      <c r="A85" s="2">
        <v>44751</v>
      </c>
      <c r="B85" s="3" t="s">
        <v>8</v>
      </c>
      <c r="C85" s="2">
        <v>4</v>
      </c>
      <c r="D85" s="2">
        <v>25</v>
      </c>
      <c r="E85" s="2">
        <v>54</v>
      </c>
      <c r="F85" s="4">
        <v>10</v>
      </c>
      <c r="G85" s="4">
        <v>0</v>
      </c>
      <c r="H85" s="2">
        <f t="shared" si="2"/>
        <v>25.7</v>
      </c>
      <c r="I85" s="7">
        <f t="shared" si="3"/>
        <v>2</v>
      </c>
    </row>
    <row r="86" spans="1:9" ht="15">
      <c r="A86" s="2">
        <v>44700</v>
      </c>
      <c r="B86" s="3" t="s">
        <v>11</v>
      </c>
      <c r="C86" s="2">
        <v>4</v>
      </c>
      <c r="D86" s="2"/>
      <c r="E86" s="2"/>
      <c r="F86" s="2"/>
      <c r="G86" s="2"/>
      <c r="H86" s="2">
        <f t="shared" si="2"/>
        <v>0</v>
      </c>
      <c r="I86" s="7">
        <f t="shared" si="3"/>
        <v>2</v>
      </c>
    </row>
    <row r="87" spans="1:9" ht="15">
      <c r="A87" s="2">
        <v>44707</v>
      </c>
      <c r="B87" s="3" t="s">
        <v>13</v>
      </c>
      <c r="C87" s="2">
        <v>4</v>
      </c>
      <c r="D87" s="2">
        <v>6</v>
      </c>
      <c r="E87" s="2"/>
      <c r="F87" s="2"/>
      <c r="G87" s="2"/>
      <c r="H87" s="2">
        <f t="shared" si="2"/>
        <v>1.7999999999999998</v>
      </c>
      <c r="I87" s="7">
        <f t="shared" si="3"/>
        <v>2</v>
      </c>
    </row>
    <row r="88" spans="1:9" ht="15">
      <c r="A88" s="2">
        <v>44799</v>
      </c>
      <c r="B88" s="3" t="s">
        <v>19</v>
      </c>
      <c r="C88" s="2">
        <v>4</v>
      </c>
      <c r="D88" s="2"/>
      <c r="E88" s="2">
        <v>12</v>
      </c>
      <c r="F88" s="4">
        <v>50</v>
      </c>
      <c r="G88" s="4">
        <v>5</v>
      </c>
      <c r="H88" s="2">
        <f t="shared" si="2"/>
        <v>14.6</v>
      </c>
      <c r="I88" s="7">
        <f t="shared" si="3"/>
        <v>2</v>
      </c>
    </row>
    <row r="89" spans="1:9" ht="15">
      <c r="A89" s="2">
        <v>44823</v>
      </c>
      <c r="B89" s="3" t="s">
        <v>24</v>
      </c>
      <c r="C89" s="2">
        <v>4</v>
      </c>
      <c r="D89" s="2">
        <v>33</v>
      </c>
      <c r="E89" s="2">
        <v>25</v>
      </c>
      <c r="F89" s="4">
        <v>0</v>
      </c>
      <c r="G89" s="4">
        <v>5</v>
      </c>
      <c r="H89" s="2">
        <f t="shared" si="2"/>
        <v>18.4</v>
      </c>
      <c r="I89" s="7">
        <f t="shared" si="3"/>
        <v>2</v>
      </c>
    </row>
    <row r="90" spans="1:9" ht="15">
      <c r="A90" s="2">
        <v>44835</v>
      </c>
      <c r="B90" s="3" t="s">
        <v>26</v>
      </c>
      <c r="C90" s="2">
        <v>4</v>
      </c>
      <c r="D90" s="2">
        <v>80</v>
      </c>
      <c r="E90" s="2">
        <v>86</v>
      </c>
      <c r="F90" s="4">
        <v>70</v>
      </c>
      <c r="G90" s="4">
        <v>70</v>
      </c>
      <c r="H90" s="2">
        <f t="shared" si="2"/>
        <v>77.8</v>
      </c>
      <c r="I90" s="7">
        <f t="shared" si="3"/>
        <v>5</v>
      </c>
    </row>
    <row r="91" spans="1:9" ht="15">
      <c r="A91" s="2">
        <v>44798</v>
      </c>
      <c r="B91" s="3" t="s">
        <v>32</v>
      </c>
      <c r="C91" s="2">
        <v>4</v>
      </c>
      <c r="D91" s="2">
        <v>48</v>
      </c>
      <c r="E91" s="2">
        <v>78</v>
      </c>
      <c r="F91" s="4">
        <v>60</v>
      </c>
      <c r="G91" s="4">
        <v>80</v>
      </c>
      <c r="H91" s="2">
        <f t="shared" si="2"/>
        <v>65.8</v>
      </c>
      <c r="I91" s="7">
        <f t="shared" si="3"/>
        <v>5</v>
      </c>
    </row>
    <row r="92" spans="1:9" ht="15">
      <c r="A92" s="2">
        <v>44837</v>
      </c>
      <c r="B92" s="3" t="s">
        <v>35</v>
      </c>
      <c r="C92" s="2">
        <v>4</v>
      </c>
      <c r="D92" s="2">
        <v>21</v>
      </c>
      <c r="E92" s="2"/>
      <c r="F92" s="2"/>
      <c r="G92" s="2"/>
      <c r="H92" s="2">
        <f t="shared" si="2"/>
        <v>6.3</v>
      </c>
      <c r="I92" s="7">
        <f t="shared" si="3"/>
        <v>2</v>
      </c>
    </row>
    <row r="93" spans="1:9" ht="15">
      <c r="A93" s="2">
        <v>44763</v>
      </c>
      <c r="B93" s="3" t="s">
        <v>42</v>
      </c>
      <c r="C93" s="2">
        <v>4</v>
      </c>
      <c r="D93" s="2">
        <v>5</v>
      </c>
      <c r="E93" s="2"/>
      <c r="F93" s="2"/>
      <c r="G93" s="2"/>
      <c r="H93" s="2">
        <f t="shared" si="2"/>
        <v>1.5</v>
      </c>
      <c r="I93" s="7">
        <f t="shared" si="3"/>
        <v>2</v>
      </c>
    </row>
    <row r="94" spans="1:9" ht="15">
      <c r="A94" s="2">
        <v>44831</v>
      </c>
      <c r="B94" s="3" t="s">
        <v>49</v>
      </c>
      <c r="C94" s="2">
        <v>4</v>
      </c>
      <c r="D94" s="2">
        <v>25</v>
      </c>
      <c r="E94" s="2">
        <v>50</v>
      </c>
      <c r="F94" s="4">
        <v>10</v>
      </c>
      <c r="G94" s="4">
        <v>0</v>
      </c>
      <c r="H94" s="2">
        <f t="shared" si="2"/>
        <v>24.5</v>
      </c>
      <c r="I94" s="7">
        <f t="shared" si="3"/>
        <v>2</v>
      </c>
    </row>
    <row r="95" spans="1:9" ht="15">
      <c r="A95" s="2">
        <v>44801</v>
      </c>
      <c r="B95" s="3" t="s">
        <v>52</v>
      </c>
      <c r="C95" s="2">
        <v>4</v>
      </c>
      <c r="D95" s="2">
        <v>46</v>
      </c>
      <c r="E95" s="2">
        <v>59</v>
      </c>
      <c r="F95" s="4">
        <v>0</v>
      </c>
      <c r="G95" s="4">
        <v>0</v>
      </c>
      <c r="H95" s="2">
        <f t="shared" si="2"/>
        <v>31.5</v>
      </c>
      <c r="I95" s="7">
        <f t="shared" si="3"/>
        <v>3</v>
      </c>
    </row>
    <row r="96" spans="1:9" ht="15">
      <c r="A96" s="2">
        <v>44789</v>
      </c>
      <c r="B96" s="3" t="s">
        <v>53</v>
      </c>
      <c r="C96" s="2">
        <v>4</v>
      </c>
      <c r="D96" s="2">
        <v>76</v>
      </c>
      <c r="E96" s="2">
        <v>52</v>
      </c>
      <c r="F96" s="4">
        <v>75</v>
      </c>
      <c r="G96" s="4">
        <v>0</v>
      </c>
      <c r="H96" s="2">
        <f t="shared" si="2"/>
        <v>53.4</v>
      </c>
      <c r="I96" s="7">
        <f t="shared" si="3"/>
        <v>4</v>
      </c>
    </row>
    <row r="97" spans="1:9" ht="15">
      <c r="A97" s="2">
        <v>44790</v>
      </c>
      <c r="B97" s="3" t="s">
        <v>57</v>
      </c>
      <c r="C97" s="2">
        <v>4</v>
      </c>
      <c r="D97" s="2">
        <v>28</v>
      </c>
      <c r="E97" s="2">
        <v>32</v>
      </c>
      <c r="F97" s="4">
        <v>70</v>
      </c>
      <c r="G97" s="4">
        <v>50</v>
      </c>
      <c r="H97" s="2">
        <f t="shared" si="2"/>
        <v>42</v>
      </c>
      <c r="I97" s="7">
        <f t="shared" si="3"/>
        <v>3</v>
      </c>
    </row>
    <row r="98" spans="1:9" ht="15">
      <c r="A98" s="2">
        <v>44779</v>
      </c>
      <c r="B98" s="3" t="s">
        <v>72</v>
      </c>
      <c r="C98" s="2">
        <v>4</v>
      </c>
      <c r="D98" s="2">
        <v>32</v>
      </c>
      <c r="E98" s="2">
        <v>34</v>
      </c>
      <c r="F98" s="4">
        <v>0</v>
      </c>
      <c r="G98" s="4">
        <v>10</v>
      </c>
      <c r="H98" s="2">
        <f t="shared" si="2"/>
        <v>21.799999999999997</v>
      </c>
      <c r="I98" s="7">
        <f t="shared" si="3"/>
        <v>2</v>
      </c>
    </row>
    <row r="99" spans="1:9" ht="15">
      <c r="A99" s="2">
        <v>44777</v>
      </c>
      <c r="B99" s="3" t="s">
        <v>76</v>
      </c>
      <c r="C99" s="2">
        <v>4</v>
      </c>
      <c r="D99" s="2">
        <v>26</v>
      </c>
      <c r="E99" s="2">
        <v>48</v>
      </c>
      <c r="F99" s="4">
        <v>0</v>
      </c>
      <c r="G99" s="4">
        <v>0</v>
      </c>
      <c r="H99" s="2">
        <f t="shared" si="2"/>
        <v>22.2</v>
      </c>
      <c r="I99" s="7">
        <f t="shared" si="3"/>
        <v>2</v>
      </c>
    </row>
    <row r="100" spans="1:9" ht="15">
      <c r="A100" s="2">
        <v>44817</v>
      </c>
      <c r="B100" s="3" t="s">
        <v>77</v>
      </c>
      <c r="C100" s="2">
        <v>4</v>
      </c>
      <c r="D100" s="2"/>
      <c r="E100" s="2"/>
      <c r="F100" s="2"/>
      <c r="G100" s="2"/>
      <c r="H100" s="2">
        <f t="shared" si="2"/>
        <v>0</v>
      </c>
      <c r="I100" s="7">
        <f t="shared" si="3"/>
        <v>2</v>
      </c>
    </row>
    <row r="101" spans="1:9" ht="15">
      <c r="A101" s="2">
        <v>44757</v>
      </c>
      <c r="B101" s="3" t="s">
        <v>78</v>
      </c>
      <c r="C101" s="2">
        <v>4</v>
      </c>
      <c r="D101" s="2">
        <v>64</v>
      </c>
      <c r="E101" s="2">
        <v>85</v>
      </c>
      <c r="F101" s="4">
        <v>40</v>
      </c>
      <c r="G101" s="4">
        <v>40</v>
      </c>
      <c r="H101" s="2">
        <f t="shared" si="2"/>
        <v>60.7</v>
      </c>
      <c r="I101" s="7">
        <f t="shared" si="3"/>
        <v>4</v>
      </c>
    </row>
    <row r="102" spans="1:9" ht="15">
      <c r="A102" s="2">
        <v>44806</v>
      </c>
      <c r="B102" s="3" t="s">
        <v>85</v>
      </c>
      <c r="C102" s="2">
        <v>4</v>
      </c>
      <c r="D102" s="2"/>
      <c r="E102" s="2"/>
      <c r="F102" s="2"/>
      <c r="G102" s="2"/>
      <c r="H102" s="2">
        <f t="shared" si="2"/>
        <v>0</v>
      </c>
      <c r="I102" s="7">
        <f t="shared" si="3"/>
        <v>2</v>
      </c>
    </row>
    <row r="103" spans="1:9" ht="15">
      <c r="A103" s="2">
        <v>44761</v>
      </c>
      <c r="B103" s="3" t="s">
        <v>86</v>
      </c>
      <c r="C103" s="2">
        <v>4</v>
      </c>
      <c r="D103" s="2"/>
      <c r="E103" s="2"/>
      <c r="F103" s="2"/>
      <c r="G103" s="2"/>
      <c r="H103" s="2">
        <f t="shared" si="2"/>
        <v>0</v>
      </c>
      <c r="I103" s="7">
        <f t="shared" si="3"/>
        <v>2</v>
      </c>
    </row>
    <row r="104" spans="1:9" ht="15">
      <c r="A104" s="2">
        <v>44796</v>
      </c>
      <c r="B104" s="3" t="s">
        <v>87</v>
      </c>
      <c r="C104" s="2">
        <v>4</v>
      </c>
      <c r="D104" s="2">
        <v>44</v>
      </c>
      <c r="E104" s="2">
        <v>77</v>
      </c>
      <c r="F104" s="4">
        <v>15</v>
      </c>
      <c r="G104" s="4">
        <v>30</v>
      </c>
      <c r="H104" s="2">
        <f t="shared" si="2"/>
        <v>45.3</v>
      </c>
      <c r="I104" s="7">
        <f t="shared" si="3"/>
        <v>3</v>
      </c>
    </row>
    <row r="105" spans="1:9" ht="15">
      <c r="A105" s="2">
        <v>44772</v>
      </c>
      <c r="B105" s="3" t="s">
        <v>93</v>
      </c>
      <c r="C105" s="2">
        <v>4</v>
      </c>
      <c r="D105" s="2">
        <v>44</v>
      </c>
      <c r="E105" s="2">
        <v>44</v>
      </c>
      <c r="F105" s="4">
        <v>50</v>
      </c>
      <c r="G105" s="4">
        <v>0</v>
      </c>
      <c r="H105" s="2">
        <f t="shared" si="2"/>
        <v>36.4</v>
      </c>
      <c r="I105" s="7">
        <f t="shared" si="3"/>
        <v>3</v>
      </c>
    </row>
    <row r="106" spans="1:9" ht="15">
      <c r="A106" s="2">
        <v>44825</v>
      </c>
      <c r="B106" s="3" t="s">
        <v>94</v>
      </c>
      <c r="C106" s="2">
        <v>4</v>
      </c>
      <c r="D106" s="2">
        <v>45</v>
      </c>
      <c r="E106" s="2">
        <v>36</v>
      </c>
      <c r="F106" s="4">
        <v>5</v>
      </c>
      <c r="G106" s="4">
        <v>10</v>
      </c>
      <c r="H106" s="2">
        <f t="shared" si="2"/>
        <v>27.299999999999997</v>
      </c>
      <c r="I106" s="7">
        <f t="shared" si="3"/>
        <v>2</v>
      </c>
    </row>
    <row r="107" spans="1:9" ht="15">
      <c r="A107" s="2">
        <v>44832</v>
      </c>
      <c r="B107" s="3" t="s">
        <v>98</v>
      </c>
      <c r="C107" s="2">
        <v>4</v>
      </c>
      <c r="D107" s="2">
        <v>52</v>
      </c>
      <c r="E107" s="2">
        <v>26</v>
      </c>
      <c r="F107" s="4">
        <v>25</v>
      </c>
      <c r="G107" s="4">
        <v>10</v>
      </c>
      <c r="H107" s="2">
        <f t="shared" si="2"/>
        <v>30.4</v>
      </c>
      <c r="I107" s="7">
        <f t="shared" si="3"/>
        <v>3</v>
      </c>
    </row>
    <row r="108" spans="1:9" ht="15">
      <c r="A108" s="2">
        <v>44841</v>
      </c>
      <c r="B108" s="3" t="s">
        <v>103</v>
      </c>
      <c r="C108" s="2">
        <v>4</v>
      </c>
      <c r="D108" s="2"/>
      <c r="E108" s="2">
        <v>22</v>
      </c>
      <c r="F108" s="2"/>
      <c r="G108" s="2"/>
      <c r="H108" s="2">
        <f t="shared" si="2"/>
        <v>6.6</v>
      </c>
      <c r="I108" s="7">
        <f t="shared" si="3"/>
        <v>2</v>
      </c>
    </row>
    <row r="109" spans="5:9" ht="15">
      <c r="E109" s="1"/>
      <c r="I109" s="7"/>
    </row>
    <row r="110" spans="1:9" ht="15">
      <c r="A110" s="2">
        <v>44429</v>
      </c>
      <c r="B110" s="3" t="s">
        <v>116</v>
      </c>
      <c r="C110" s="2"/>
      <c r="D110" s="2">
        <v>42</v>
      </c>
      <c r="E110" s="2">
        <v>26</v>
      </c>
      <c r="F110" s="2"/>
      <c r="G110" s="2"/>
      <c r="H110" s="2">
        <f t="shared" si="2"/>
        <v>20.4</v>
      </c>
      <c r="I110" s="7">
        <f t="shared" si="3"/>
        <v>2</v>
      </c>
    </row>
    <row r="111" spans="1:9" ht="15">
      <c r="A111" s="2">
        <v>44755</v>
      </c>
      <c r="B111" s="3"/>
      <c r="C111" s="2"/>
      <c r="D111" s="2">
        <v>13</v>
      </c>
      <c r="E111" s="2"/>
      <c r="F111" s="2"/>
      <c r="G111" s="2"/>
      <c r="H111" s="2">
        <f t="shared" si="2"/>
        <v>3.9</v>
      </c>
      <c r="I111" s="7">
        <f t="shared" si="3"/>
        <v>2</v>
      </c>
    </row>
    <row r="112" spans="1:9" ht="15">
      <c r="A112" s="2">
        <v>44680</v>
      </c>
      <c r="B112" s="3" t="s">
        <v>117</v>
      </c>
      <c r="C112" s="2"/>
      <c r="D112" s="2">
        <v>35</v>
      </c>
      <c r="E112" s="2">
        <v>61</v>
      </c>
      <c r="F112" s="2"/>
      <c r="G112" s="2"/>
      <c r="H112" s="2">
        <f t="shared" si="2"/>
        <v>28.8</v>
      </c>
      <c r="I112" s="7">
        <f t="shared" si="3"/>
        <v>2</v>
      </c>
    </row>
    <row r="113" spans="1:9" ht="15">
      <c r="A113" s="2">
        <v>44736</v>
      </c>
      <c r="B113" s="3" t="s">
        <v>118</v>
      </c>
      <c r="C113" s="2"/>
      <c r="D113" s="2">
        <v>37</v>
      </c>
      <c r="E113" s="2">
        <v>43</v>
      </c>
      <c r="F113" s="4">
        <v>70</v>
      </c>
      <c r="G113" s="4">
        <v>75</v>
      </c>
      <c r="H113" s="2">
        <f t="shared" si="2"/>
        <v>53</v>
      </c>
      <c r="I113" s="7">
        <f t="shared" si="3"/>
        <v>4</v>
      </c>
    </row>
    <row r="114" spans="1:9" ht="15">
      <c r="A114" s="2">
        <v>43529</v>
      </c>
      <c r="B114" s="3" t="s">
        <v>119</v>
      </c>
      <c r="C114" s="2"/>
      <c r="D114" s="2">
        <v>56</v>
      </c>
      <c r="E114" s="2">
        <v>70</v>
      </c>
      <c r="F114" s="2"/>
      <c r="G114" s="2"/>
      <c r="H114" s="2">
        <f t="shared" si="2"/>
        <v>37.8</v>
      </c>
      <c r="I114" s="7">
        <f t="shared" si="3"/>
        <v>3</v>
      </c>
    </row>
    <row r="115" spans="1:9" ht="15">
      <c r="A115" s="2">
        <v>44598</v>
      </c>
      <c r="B115" s="3" t="s">
        <v>120</v>
      </c>
      <c r="C115" s="2"/>
      <c r="D115" s="2">
        <v>32</v>
      </c>
      <c r="E115" s="2">
        <v>39</v>
      </c>
      <c r="F115" s="4">
        <v>0</v>
      </c>
      <c r="G115" s="2"/>
      <c r="H115" s="2">
        <f t="shared" si="2"/>
        <v>21.299999999999997</v>
      </c>
      <c r="I115" s="7">
        <f t="shared" si="3"/>
        <v>2</v>
      </c>
    </row>
    <row r="116" spans="1:9" ht="15">
      <c r="A116" s="2">
        <v>44482</v>
      </c>
      <c r="B116" s="3" t="s">
        <v>121</v>
      </c>
      <c r="C116" s="2"/>
      <c r="D116" s="2">
        <v>63</v>
      </c>
      <c r="E116" s="2">
        <v>32</v>
      </c>
      <c r="F116" s="4">
        <v>50</v>
      </c>
      <c r="G116" s="4">
        <v>60</v>
      </c>
      <c r="H116" s="2">
        <f t="shared" si="2"/>
        <v>50.5</v>
      </c>
      <c r="I116" s="7">
        <f t="shared" si="3"/>
        <v>4</v>
      </c>
    </row>
    <row r="117" spans="1:9" ht="15">
      <c r="A117" s="2">
        <v>44723</v>
      </c>
      <c r="B117" s="3" t="s">
        <v>122</v>
      </c>
      <c r="C117" s="2"/>
      <c r="D117" s="2">
        <v>36</v>
      </c>
      <c r="E117" s="2">
        <v>47</v>
      </c>
      <c r="F117" s="4">
        <v>50</v>
      </c>
      <c r="G117" s="4">
        <v>0</v>
      </c>
      <c r="H117" s="2">
        <f t="shared" si="2"/>
        <v>34.9</v>
      </c>
      <c r="I117" s="7">
        <f t="shared" si="3"/>
        <v>3</v>
      </c>
    </row>
    <row r="118" spans="1:9" ht="15">
      <c r="A118" s="2">
        <v>44574</v>
      </c>
      <c r="B118" s="3"/>
      <c r="C118" s="2"/>
      <c r="D118" s="2">
        <v>22</v>
      </c>
      <c r="E118" s="2"/>
      <c r="F118" s="2"/>
      <c r="G118" s="2"/>
      <c r="H118" s="2">
        <f t="shared" si="2"/>
        <v>6.6</v>
      </c>
      <c r="I118" s="7">
        <f t="shared" si="3"/>
        <v>2</v>
      </c>
    </row>
    <row r="119" spans="1:9" ht="15">
      <c r="A119" s="2">
        <v>44733</v>
      </c>
      <c r="B119" s="3" t="s">
        <v>123</v>
      </c>
      <c r="C119" s="2"/>
      <c r="D119" s="2">
        <v>19</v>
      </c>
      <c r="E119" s="2">
        <v>49</v>
      </c>
      <c r="F119" s="2"/>
      <c r="G119" s="2"/>
      <c r="H119" s="2">
        <f t="shared" si="2"/>
        <v>20.4</v>
      </c>
      <c r="I119" s="7">
        <f t="shared" si="3"/>
        <v>2</v>
      </c>
    </row>
    <row r="120" spans="1:9" ht="15">
      <c r="A120" s="2">
        <v>44544</v>
      </c>
      <c r="B120" s="3" t="s">
        <v>124</v>
      </c>
      <c r="C120" s="2"/>
      <c r="D120" s="2">
        <v>16</v>
      </c>
      <c r="E120" s="2">
        <v>36</v>
      </c>
      <c r="F120" s="4">
        <v>50</v>
      </c>
      <c r="G120" s="4">
        <v>95</v>
      </c>
      <c r="H120" s="2">
        <f t="shared" si="2"/>
        <v>44.599999999999994</v>
      </c>
      <c r="I120" s="7">
        <f t="shared" si="3"/>
        <v>3</v>
      </c>
    </row>
    <row r="121" spans="1:9" ht="15">
      <c r="A121" s="2">
        <v>44600</v>
      </c>
      <c r="B121" s="3" t="s">
        <v>125</v>
      </c>
      <c r="C121" s="2"/>
      <c r="D121" s="2"/>
      <c r="E121" s="2">
        <v>24</v>
      </c>
      <c r="F121" s="2">
        <v>0</v>
      </c>
      <c r="G121" s="4">
        <v>0</v>
      </c>
      <c r="H121" s="2">
        <f t="shared" si="2"/>
        <v>7.199999999999999</v>
      </c>
      <c r="I121" s="7">
        <f t="shared" si="3"/>
        <v>2</v>
      </c>
    </row>
    <row r="122" spans="1:9" ht="15">
      <c r="A122" s="2">
        <v>44618</v>
      </c>
      <c r="B122" s="3" t="s">
        <v>126</v>
      </c>
      <c r="C122" s="2"/>
      <c r="D122" s="2"/>
      <c r="E122" s="2">
        <v>30</v>
      </c>
      <c r="F122" s="2">
        <v>55</v>
      </c>
      <c r="G122" s="2">
        <v>10</v>
      </c>
      <c r="H122" s="2">
        <f t="shared" si="2"/>
        <v>22</v>
      </c>
      <c r="I122" s="7">
        <f t="shared" si="3"/>
        <v>2</v>
      </c>
    </row>
    <row r="123" spans="1:9" ht="15">
      <c r="A123" s="2">
        <v>44660</v>
      </c>
      <c r="B123" s="3" t="s">
        <v>127</v>
      </c>
      <c r="C123" s="2"/>
      <c r="D123" s="2"/>
      <c r="E123" s="2">
        <v>54</v>
      </c>
      <c r="F123" s="2">
        <v>80</v>
      </c>
      <c r="G123" s="2">
        <v>40</v>
      </c>
      <c r="H123" s="2">
        <f t="shared" si="2"/>
        <v>40.2</v>
      </c>
      <c r="I123" s="7">
        <f t="shared" si="3"/>
        <v>3</v>
      </c>
    </row>
    <row r="124" spans="1:9" ht="15">
      <c r="A124" s="2">
        <v>44712</v>
      </c>
      <c r="B124" s="3" t="s">
        <v>128</v>
      </c>
      <c r="C124" s="2"/>
      <c r="D124" s="2"/>
      <c r="E124" s="2">
        <v>59</v>
      </c>
      <c r="F124" s="2">
        <v>100</v>
      </c>
      <c r="G124" s="2">
        <v>60</v>
      </c>
      <c r="H124" s="2">
        <f t="shared" si="2"/>
        <v>49.7</v>
      </c>
      <c r="I124" s="7">
        <f t="shared" si="3"/>
        <v>4</v>
      </c>
    </row>
    <row r="125" spans="1:9" ht="15">
      <c r="A125" s="2">
        <v>44675</v>
      </c>
      <c r="B125" s="5" t="s">
        <v>129</v>
      </c>
      <c r="C125" s="2"/>
      <c r="D125" s="2"/>
      <c r="E125" s="2">
        <v>26</v>
      </c>
      <c r="F125" s="2"/>
      <c r="G125" s="2"/>
      <c r="H125" s="2">
        <f t="shared" si="2"/>
        <v>7.8</v>
      </c>
      <c r="I125" s="7">
        <f t="shared" si="3"/>
        <v>2</v>
      </c>
    </row>
    <row r="126" spans="1:9" ht="15">
      <c r="A126" s="2">
        <v>44661</v>
      </c>
      <c r="B126" s="5" t="s">
        <v>130</v>
      </c>
      <c r="C126" s="2"/>
      <c r="D126" s="2"/>
      <c r="E126" s="2">
        <v>62</v>
      </c>
      <c r="F126" s="2">
        <v>65</v>
      </c>
      <c r="G126" s="2">
        <v>90</v>
      </c>
      <c r="H126" s="2">
        <f t="shared" si="2"/>
        <v>49.599999999999994</v>
      </c>
      <c r="I126" s="7">
        <f t="shared" si="3"/>
        <v>4</v>
      </c>
    </row>
    <row r="127" spans="1:9" ht="15">
      <c r="A127" s="14">
        <v>44580</v>
      </c>
      <c r="B127" s="15" t="s">
        <v>131</v>
      </c>
      <c r="C127" s="14"/>
      <c r="D127" s="14"/>
      <c r="E127" s="14">
        <v>24</v>
      </c>
      <c r="F127" s="14">
        <v>0</v>
      </c>
      <c r="G127" s="14">
        <v>60</v>
      </c>
      <c r="H127" s="14">
        <f>(E127*0.5+F127*0.25+G127*0.25)</f>
        <v>27</v>
      </c>
      <c r="I127" s="13">
        <f t="shared" si="3"/>
        <v>2</v>
      </c>
    </row>
    <row r="128" spans="1:9" ht="15">
      <c r="A128" s="14">
        <v>44579</v>
      </c>
      <c r="B128" s="15" t="s">
        <v>132</v>
      </c>
      <c r="C128" s="14"/>
      <c r="D128" s="14"/>
      <c r="E128" s="14">
        <v>6</v>
      </c>
      <c r="F128" s="14">
        <v>0</v>
      </c>
      <c r="G128" s="14">
        <v>0</v>
      </c>
      <c r="H128" s="14">
        <f>(E128*0.5+F128*0.25+G128*0.25)</f>
        <v>3</v>
      </c>
      <c r="I128" s="13">
        <f t="shared" si="3"/>
        <v>2</v>
      </c>
    </row>
    <row r="129" spans="1:9" ht="15">
      <c r="A129" s="14">
        <v>44559</v>
      </c>
      <c r="B129" s="15" t="s">
        <v>140</v>
      </c>
      <c r="C129" s="14"/>
      <c r="D129" s="14"/>
      <c r="E129" s="14">
        <v>24</v>
      </c>
      <c r="F129" s="14"/>
      <c r="G129" s="14"/>
      <c r="H129" s="14">
        <f>(E129*0.5+F129*0.25+G129*0.25)</f>
        <v>12</v>
      </c>
      <c r="I129" s="13">
        <f t="shared" si="3"/>
        <v>2</v>
      </c>
    </row>
  </sheetData>
  <sheetProtection/>
  <mergeCells count="7">
    <mergeCell ref="K7:N7"/>
    <mergeCell ref="K2:N2"/>
    <mergeCell ref="O2:Q2"/>
    <mergeCell ref="K3:N3"/>
    <mergeCell ref="K4:N4"/>
    <mergeCell ref="K5:N5"/>
    <mergeCell ref="K6:N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2012-03-02T07:05:15Z</dcterms:created>
  <dcterms:modified xsi:type="dcterms:W3CDTF">2012-06-30T08:08:37Z</dcterms:modified>
  <cp:category/>
  <cp:version/>
  <cp:contentType/>
  <cp:contentStatus/>
</cp:coreProperties>
</file>