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28-11-2012--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<sst xmlns="http://schemas.openxmlformats.org/spreadsheetml/2006/main" count="99" uniqueCount="99">
  <si>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Име</t>
  </si>
  <si>
    <t>Гергана Велкова Минчева</t>
  </si>
  <si>
    <t>Иван Георгиев Георгиев</t>
  </si>
  <si>
    <t>Гергана Росен Симеонова</t>
  </si>
  <si>
    <t>Гергана Андреева Маринчева</t>
  </si>
  <si>
    <t>Владимир Дариев Мирчев</t>
  </si>
  <si>
    <t>Мария Иванова Учкунова</t>
  </si>
  <si>
    <t>Слави Аспарухов Томов</t>
  </si>
  <si>
    <t>Йоана Ангелова Коева</t>
  </si>
  <si>
    <t>Сава Станимиров Димитров</t>
  </si>
  <si>
    <t>Янислав Димитров Василев</t>
  </si>
  <si>
    <t>Милица Бориславова Борисова</t>
  </si>
  <si>
    <t>Наталия Димова Астаджова</t>
  </si>
  <si>
    <t>Слави Илиев Калов</t>
  </si>
  <si>
    <t>Гани Богданов Георгиев</t>
  </si>
  <si>
    <t>Красимир Живков Ников</t>
  </si>
  <si>
    <t>Петър Стефанов Стефанов</t>
  </si>
  <si>
    <t>Александър Златев Златков</t>
  </si>
  <si>
    <t>Стефан Пламенов Фотев</t>
  </si>
  <si>
    <t>Десислава Тонева Стоилова</t>
  </si>
  <si>
    <t>Стефани Тодорова Цакова</t>
  </si>
  <si>
    <t>Юсуф Юмеров Маджаров</t>
  </si>
  <si>
    <t>Веляна Дамянова Димова</t>
  </si>
  <si>
    <t>Георги Тодоров Стайков</t>
  </si>
  <si>
    <t>Христо Божидаров Ралев</t>
  </si>
  <si>
    <t>Борис Деянов Теохаров</t>
  </si>
  <si>
    <t>Йосиф Атанасов Цветков</t>
  </si>
  <si>
    <t>Делян Георгиев Димитров</t>
  </si>
  <si>
    <t>Теодора Георгиева Добрева</t>
  </si>
  <si>
    <t>Симона Николова Карадачка</t>
  </si>
  <si>
    <t>Евгени Стефчов Евлогиев</t>
  </si>
  <si>
    <t>Петър Стоянов Камбуров</t>
  </si>
  <si>
    <t>Ангел Красимиров Цанев</t>
  </si>
  <si>
    <t>Николай Димитров Петров</t>
  </si>
  <si>
    <t>Анелия Вескова Ячева</t>
  </si>
  <si>
    <t>Росен Тодоров Рачев</t>
  </si>
  <si>
    <t>Радина Росенова Русева</t>
  </si>
  <si>
    <t>Васил Георгиев Магаранов</t>
  </si>
  <si>
    <t>Драгомир Светославов Тунчев</t>
  </si>
  <si>
    <t>Васил Димитров Тодоров</t>
  </si>
  <si>
    <t>Божидар Емилов Горов</t>
  </si>
  <si>
    <t>Стефан Веселинов Владков</t>
  </si>
  <si>
    <t>Деница Костова Петрова</t>
  </si>
  <si>
    <t>Атанас Руменов Димитров</t>
  </si>
  <si>
    <t>Йордан Стоянов Дикманов</t>
  </si>
  <si>
    <t>Стилиян Сергеев Станев</t>
  </si>
  <si>
    <t>Ясен Здравков Трифонов</t>
  </si>
  <si>
    <t>Стефан Василев Василев</t>
  </si>
  <si>
    <t>Мария Младенова Камбурова</t>
  </si>
  <si>
    <t>Андрей Георгиев Дренски</t>
  </si>
  <si>
    <t>Георги Иванов Любенов</t>
  </si>
  <si>
    <t>Ралица Тодорова Цанова</t>
  </si>
  <si>
    <t>Гергана Владимирова Минчева</t>
  </si>
  <si>
    <t>Дамян Пламенов Йорданов</t>
  </si>
  <si>
    <t>Ива Иванова Дончева</t>
  </si>
  <si>
    <t>Лъчезар Стойчев Николов</t>
  </si>
  <si>
    <t>Васил Илков Александров</t>
  </si>
  <si>
    <t>Недко Димитров Савов</t>
  </si>
  <si>
    <t>Диана Венелинова Гинева</t>
  </si>
  <si>
    <t>Владимир Пенков Начев</t>
  </si>
  <si>
    <t>Георги Тенев Тенев</t>
  </si>
  <si>
    <t>Борис Чавдаров Якимов</t>
  </si>
  <si>
    <t>Радослав Петров Бахчеванов</t>
  </si>
  <si>
    <t>Марио Иванов Даскалов</t>
  </si>
  <si>
    <t>Румен Руменов Томов</t>
  </si>
  <si>
    <t>Никола Колев Терзиев</t>
  </si>
  <si>
    <t>Слави Василев Боянов</t>
  </si>
  <si>
    <t>Ева Любомирова Ангелова</t>
  </si>
  <si>
    <t>Стефан Стефанов Йорданов</t>
  </si>
  <si>
    <t>Анна Цветанова Миленкова</t>
  </si>
  <si>
    <t>Стоян Райчев Апостолов</t>
  </si>
  <si>
    <t>Иван Веселинов Сливков</t>
  </si>
  <si>
    <t>Венцислав Танев Джукелов</t>
  </si>
  <si>
    <t>Мария Георгиева Балемезова</t>
  </si>
  <si>
    <t>Симона Антонова Петрова</t>
  </si>
  <si>
    <t>Сияна Ясенова Плачкова</t>
  </si>
  <si>
    <t>Камелия Антонова Младенова</t>
  </si>
  <si>
    <t>Кристиан Здравков Шишоев</t>
  </si>
  <si>
    <t>Мартина Илиева Тонковска</t>
  </si>
  <si>
    <t>Веселин Андреев Иванов</t>
  </si>
  <si>
    <t>Артем Александрович Никифоров</t>
  </si>
  <si>
    <t>Юлия Ненкова Недялкова</t>
  </si>
  <si>
    <t>Кристиан Иванов Георгиев</t>
  </si>
  <si>
    <t>Ф№</t>
  </si>
  <si>
    <t>Гр.</t>
  </si>
  <si>
    <t>Домашни</t>
  </si>
  <si>
    <t>Семестр. контр.</t>
  </si>
  <si>
    <t>Изпит - задачи</t>
  </si>
  <si>
    <t>Изпит - теория</t>
  </si>
  <si>
    <t>Оценка на асист.</t>
  </si>
  <si>
    <t>Оценка по шесто-балната</t>
  </si>
  <si>
    <t>Оценка    в %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</si>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</sst>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64" fontId="0" fillId="33" borderId="10" xfId="0" applyNumberFormat="1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164" fontId="0" fillId="7" borderId="10" xfId="0" applyNumberFormat="1" applyFill="1" applyBorder="1" applyAlignment="1">
      <alignment horizontal="center" vertical="top" wrapText="1"/>
    </xf>
    <xf numFmtId="164" fontId="0" fillId="34" borderId="10" xfId="0" applyNumberForma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 horizontal="center" wrapText="1"/>
    </xf>
    <xf numFmtId="164" fontId="0" fillId="36" borderId="10" xfId="0" applyNumberForma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 wrapText="1"/>
    </xf>
    <xf numFmtId="164" fontId="0" fillId="36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 wrapText="1"/>
    </xf>
    <xf numFmtId="0" fontId="35" fillId="38" borderId="0" xfId="0" applyFont="1" applyFill="1" applyAlignment="1">
      <alignment/>
    </xf>
    <xf numFmtId="0" fontId="0" fillId="33" borderId="0" xfId="0" applyFill="1" applyAlignment="1">
      <alignment/>
    </xf>
    <xf numFmtId="0" fontId="35" fillId="38" borderId="0" xfId="0" applyFont="1" applyFill="1" applyAlignment="1">
      <alignment horizontal="left"/>
    </xf>
    <xf numFmtId="0" fontId="0" fillId="0" borderId="0" xfId="0" applyAlignment="1">
      <alignment/>
    </xf>
    <xf numFmtId="0" fontId="35" fillId="38" borderId="0" xfId="0" applyFont="1" applyFill="1" applyBorder="1" applyAlignment="1">
      <alignment/>
    </xf>
    <xf numFmtId="0" fontId="35" fillId="38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7.28125" style="2" customWidth="1"/>
    <col min="2" max="2" width="31.7109375" style="0" customWidth="1"/>
    <col min="3" max="3" width="4.7109375" style="1" customWidth="1"/>
    <col min="4" max="4" width="9.28125" style="3" customWidth="1"/>
    <col min="5" max="7" width="8.8515625" style="3" customWidth="1"/>
    <col min="8" max="8" width="8.8515625" style="1" customWidth="1"/>
    <col min="9" max="9" width="8.8515625" style="3" customWidth="1"/>
    <col min="10" max="10" width="11.140625" style="21" customWidth="1"/>
    <col min="11" max="15" width="0.85546875" style="0" customWidth="1"/>
  </cols>
  <sheetData>
    <row r="1" spans="1:10" s="4" customFormat="1" ht="48" customHeight="1">
      <c r="A1" s="5" t="s">
        <v>83</v>
      </c>
      <c r="B1" s="6" t="s">
        <v>0</v>
      </c>
      <c r="C1" s="7" t="s">
        <v>84</v>
      </c>
      <c r="D1" s="8" t="s">
        <v>85</v>
      </c>
      <c r="E1" s="9" t="s">
        <v>89</v>
      </c>
      <c r="F1" s="10" t="s">
        <v>86</v>
      </c>
      <c r="G1" s="11" t="s">
        <v>87</v>
      </c>
      <c r="H1" s="12" t="s">
        <v>88</v>
      </c>
      <c r="I1" s="22" t="s">
        <v>91</v>
      </c>
      <c r="J1" s="23" t="s">
        <v>90</v>
      </c>
    </row>
    <row r="2" spans="1:10" ht="14.25">
      <c r="A2" s="13">
        <v>80655</v>
      </c>
      <c r="B2" s="14" t="s">
        <v>2</v>
      </c>
      <c r="C2" s="15">
        <v>5</v>
      </c>
      <c r="D2" s="16">
        <v>0</v>
      </c>
      <c r="E2" s="17">
        <v>0</v>
      </c>
      <c r="F2" s="18">
        <v>0</v>
      </c>
      <c r="G2" s="19">
        <v>0</v>
      </c>
      <c r="H2" s="20">
        <v>0</v>
      </c>
      <c r="I2" s="24">
        <f>(D2*(12/100)+E2*(8/100)+F2*(25/100)+G2*(25/100)+H2*(30/100))*100</f>
        <v>0</v>
      </c>
      <c r="J2" s="25">
        <f>IF(I2&lt;$T$6,2,IF(I2&lt;$T$7,3,IF(I2&lt;$T$8,4,IF(I2&lt;$T$9,5,6))))</f>
        <v>2</v>
      </c>
    </row>
    <row r="3" spans="1:10" ht="14.25">
      <c r="A3" s="13">
        <v>80674</v>
      </c>
      <c r="B3" s="14" t="s">
        <v>6</v>
      </c>
      <c r="C3" s="15">
        <v>5</v>
      </c>
      <c r="D3" s="16">
        <v>0</v>
      </c>
      <c r="E3" s="17">
        <v>0</v>
      </c>
      <c r="F3" s="18">
        <v>0</v>
      </c>
      <c r="G3" s="19">
        <v>0</v>
      </c>
      <c r="H3" s="20">
        <v>0</v>
      </c>
      <c r="I3" s="24">
        <f aca="true" t="shared" si="0" ref="I3:I66">(D3*(12/100)+E3*(8/100)+F3*(25/100)+G3*(25/100)+H3*(30/100))*100</f>
        <v>0</v>
      </c>
      <c r="J3" s="25">
        <f aca="true" t="shared" si="1" ref="J3:J66">IF(I3&lt;$T$6,2,IF(I3&lt;$T$7,3,IF(I3&lt;$T$8,4,IF(I3&lt;$T$9,5,6))))</f>
        <v>2</v>
      </c>
    </row>
    <row r="4" spans="1:10" ht="14.25">
      <c r="A4" s="13">
        <v>80768</v>
      </c>
      <c r="B4" s="14" t="s">
        <v>1</v>
      </c>
      <c r="C4" s="15">
        <v>5</v>
      </c>
      <c r="D4" s="16">
        <v>0</v>
      </c>
      <c r="E4" s="17">
        <v>0</v>
      </c>
      <c r="F4" s="18">
        <v>0</v>
      </c>
      <c r="G4" s="19">
        <v>0</v>
      </c>
      <c r="H4" s="20">
        <v>0</v>
      </c>
      <c r="I4" s="24">
        <f t="shared" si="0"/>
        <v>0</v>
      </c>
      <c r="J4" s="25">
        <f t="shared" si="1"/>
        <v>2</v>
      </c>
    </row>
    <row r="5" spans="1:22" ht="14.25">
      <c r="A5" s="13">
        <v>80780</v>
      </c>
      <c r="B5" s="14" t="s">
        <v>4</v>
      </c>
      <c r="C5" s="15">
        <v>5</v>
      </c>
      <c r="D5" s="16">
        <v>0</v>
      </c>
      <c r="E5" s="17">
        <v>0</v>
      </c>
      <c r="F5" s="18">
        <v>0</v>
      </c>
      <c r="G5" s="19">
        <v>0</v>
      </c>
      <c r="H5" s="20">
        <v>0</v>
      </c>
      <c r="I5" s="24">
        <f t="shared" si="0"/>
        <v>0</v>
      </c>
      <c r="J5" s="25">
        <f t="shared" si="1"/>
        <v>2</v>
      </c>
      <c r="P5" s="26" t="s">
        <v>92</v>
      </c>
      <c r="Q5" s="26"/>
      <c r="R5" s="26"/>
      <c r="S5" s="26"/>
      <c r="T5" s="27" t="s">
        <v>93</v>
      </c>
      <c r="U5" s="27"/>
      <c r="V5" s="27"/>
    </row>
    <row r="6" spans="1:22" ht="14.25">
      <c r="A6" s="13">
        <v>80790</v>
      </c>
      <c r="B6" s="14" t="s">
        <v>7</v>
      </c>
      <c r="C6" s="15">
        <v>5</v>
      </c>
      <c r="D6" s="16">
        <v>0.44777777777777783</v>
      </c>
      <c r="E6" s="17">
        <v>1</v>
      </c>
      <c r="F6" s="18">
        <v>0</v>
      </c>
      <c r="G6" s="19">
        <v>0</v>
      </c>
      <c r="H6" s="20">
        <v>0</v>
      </c>
      <c r="I6" s="24">
        <f t="shared" si="0"/>
        <v>13.373333333333335</v>
      </c>
      <c r="J6" s="25">
        <f t="shared" si="1"/>
        <v>2</v>
      </c>
      <c r="P6" s="28" t="str">
        <f>"под "&amp;$T$6&amp;"%:                   2"</f>
        <v>под 50%:                   2</v>
      </c>
      <c r="Q6" s="28"/>
      <c r="R6" s="28"/>
      <c r="S6" s="28"/>
      <c r="T6" s="29">
        <v>50</v>
      </c>
      <c r="U6" s="29"/>
      <c r="V6" s="29"/>
    </row>
    <row r="7" spans="1:22" ht="14.25">
      <c r="A7" s="13">
        <v>80798</v>
      </c>
      <c r="B7" s="14" t="s">
        <v>11</v>
      </c>
      <c r="C7" s="15">
        <v>5</v>
      </c>
      <c r="D7" s="16">
        <v>0.9571825396825397</v>
      </c>
      <c r="E7" s="17">
        <v>1</v>
      </c>
      <c r="F7" s="18">
        <v>0.74</v>
      </c>
      <c r="G7" s="19">
        <v>0.7083333333333334</v>
      </c>
      <c r="H7" s="20">
        <v>0.84</v>
      </c>
      <c r="I7" s="24">
        <f t="shared" si="0"/>
        <v>80.8945238095238</v>
      </c>
      <c r="J7" s="25">
        <f t="shared" si="1"/>
        <v>5</v>
      </c>
      <c r="P7" s="26" t="str">
        <f>"от "&amp;$T$6&amp;"% до "&amp;$T$7&amp;"%:    3"</f>
        <v>от 50% до 62.5%:    3</v>
      </c>
      <c r="Q7" s="26"/>
      <c r="R7" s="26"/>
      <c r="S7" s="26"/>
      <c r="T7" s="29">
        <v>62.5</v>
      </c>
      <c r="U7" s="29"/>
      <c r="V7" s="29"/>
    </row>
    <row r="8" spans="1:22" ht="14.25">
      <c r="A8" s="13">
        <v>80806</v>
      </c>
      <c r="B8" s="14" t="s">
        <v>15</v>
      </c>
      <c r="C8" s="15">
        <v>5</v>
      </c>
      <c r="D8" s="16">
        <v>0.2785714285714286</v>
      </c>
      <c r="E8" s="17">
        <v>1</v>
      </c>
      <c r="F8" s="18">
        <v>0.15</v>
      </c>
      <c r="G8" s="19">
        <v>0</v>
      </c>
      <c r="H8" s="20">
        <v>0</v>
      </c>
      <c r="I8" s="24">
        <f t="shared" si="0"/>
        <v>15.092857142857143</v>
      </c>
      <c r="J8" s="25">
        <f t="shared" si="1"/>
        <v>2</v>
      </c>
      <c r="P8" s="30" t="str">
        <f>"от "&amp;$T$7&amp;"% до "&amp;$T$8&amp;"%:    4"</f>
        <v>от 62.5% до 75%:    4</v>
      </c>
      <c r="Q8" s="30"/>
      <c r="R8" s="30"/>
      <c r="S8" s="30"/>
      <c r="T8" s="29">
        <v>75</v>
      </c>
      <c r="U8" s="29"/>
      <c r="V8" s="29"/>
    </row>
    <row r="9" spans="1:22" ht="14.25">
      <c r="A9" s="13">
        <v>80814</v>
      </c>
      <c r="B9" s="14" t="s">
        <v>20</v>
      </c>
      <c r="C9" s="15">
        <v>5</v>
      </c>
      <c r="D9" s="16">
        <v>1.0058730158730158</v>
      </c>
      <c r="E9" s="17">
        <v>1</v>
      </c>
      <c r="F9" s="18">
        <v>0.84</v>
      </c>
      <c r="G9" s="19">
        <v>0.3611111111111111</v>
      </c>
      <c r="H9" s="20">
        <v>0.8</v>
      </c>
      <c r="I9" s="24">
        <f t="shared" si="0"/>
        <v>74.09825396825397</v>
      </c>
      <c r="J9" s="25">
        <f t="shared" si="1"/>
        <v>4</v>
      </c>
      <c r="P9" s="30" t="str">
        <f>"от "&amp;$T$8&amp;"% до "&amp;$T$9&amp;"%:    5"</f>
        <v>от 75% до 87.5%:    5</v>
      </c>
      <c r="Q9" s="30"/>
      <c r="R9" s="30"/>
      <c r="S9" s="30"/>
      <c r="T9" s="29">
        <v>87.5</v>
      </c>
      <c r="U9" s="29"/>
      <c r="V9" s="29"/>
    </row>
    <row r="10" spans="1:22" ht="14.25">
      <c r="A10" s="13">
        <v>80822</v>
      </c>
      <c r="B10" s="14" t="s">
        <v>24</v>
      </c>
      <c r="C10" s="15">
        <v>5</v>
      </c>
      <c r="D10" s="16">
        <v>0.4303571428571429</v>
      </c>
      <c r="E10" s="17">
        <v>1</v>
      </c>
      <c r="F10" s="18">
        <v>0.34</v>
      </c>
      <c r="G10" s="19">
        <v>0.3194444444444444</v>
      </c>
      <c r="H10" s="20">
        <v>0.5</v>
      </c>
      <c r="I10" s="24">
        <f t="shared" si="0"/>
        <v>44.65039682539682</v>
      </c>
      <c r="J10" s="25">
        <f t="shared" si="1"/>
        <v>2</v>
      </c>
      <c r="P10" s="26" t="str">
        <f>"над "&amp;$T$9&amp;"%:                6"</f>
        <v>над 87.5%:                6</v>
      </c>
      <c r="Q10" s="26"/>
      <c r="R10" s="26"/>
      <c r="S10" s="26"/>
      <c r="T10" s="29"/>
      <c r="U10" s="29"/>
      <c r="V10" s="29"/>
    </row>
    <row r="11" spans="1:22" ht="14.25">
      <c r="A11" s="13">
        <v>80830</v>
      </c>
      <c r="B11" s="14" t="s">
        <v>27</v>
      </c>
      <c r="C11" s="15">
        <v>5</v>
      </c>
      <c r="D11" s="16">
        <v>0.2222222222222222</v>
      </c>
      <c r="E11" s="17">
        <v>0.75</v>
      </c>
      <c r="F11" s="18">
        <v>0.83</v>
      </c>
      <c r="G11" s="19">
        <v>0.4305555555555556</v>
      </c>
      <c r="H11" s="20">
        <v>0.4</v>
      </c>
      <c r="I11" s="24">
        <f t="shared" si="0"/>
        <v>52.180555555555564</v>
      </c>
      <c r="J11" s="25">
        <f t="shared" si="1"/>
        <v>3</v>
      </c>
      <c r="P11" s="29"/>
      <c r="Q11" s="29"/>
      <c r="R11" s="29"/>
      <c r="S11" s="29"/>
      <c r="T11" s="29"/>
      <c r="U11" s="29"/>
      <c r="V11" s="29"/>
    </row>
    <row r="12" spans="1:19" ht="14.25">
      <c r="A12" s="13">
        <v>80838</v>
      </c>
      <c r="B12" s="14" t="s">
        <v>30</v>
      </c>
      <c r="C12" s="15">
        <v>5</v>
      </c>
      <c r="D12" s="16">
        <v>0.925436507936508</v>
      </c>
      <c r="E12" s="17">
        <v>1</v>
      </c>
      <c r="F12" s="18">
        <v>0.79</v>
      </c>
      <c r="G12" s="19">
        <v>0.4444444444444444</v>
      </c>
      <c r="H12" s="20">
        <v>1</v>
      </c>
      <c r="I12" s="24">
        <f t="shared" si="0"/>
        <v>79.96634920634921</v>
      </c>
      <c r="J12" s="25">
        <f t="shared" si="1"/>
        <v>5</v>
      </c>
      <c r="P12" s="31" t="s">
        <v>94</v>
      </c>
      <c r="Q12" s="29"/>
      <c r="R12" s="29"/>
      <c r="S12" s="29"/>
    </row>
    <row r="13" spans="1:19" ht="14.25">
      <c r="A13" s="13">
        <v>80848</v>
      </c>
      <c r="B13" s="14" t="s">
        <v>33</v>
      </c>
      <c r="C13" s="15">
        <v>5</v>
      </c>
      <c r="D13" s="16">
        <v>0.6752777777777778</v>
      </c>
      <c r="E13" s="17">
        <v>0.75</v>
      </c>
      <c r="F13" s="18">
        <v>0.87</v>
      </c>
      <c r="G13" s="19">
        <v>0.5138888888888888</v>
      </c>
      <c r="H13" s="20">
        <v>0.6</v>
      </c>
      <c r="I13" s="24">
        <f t="shared" si="0"/>
        <v>66.70055555555557</v>
      </c>
      <c r="J13" s="25">
        <f t="shared" si="1"/>
        <v>4</v>
      </c>
      <c r="P13" s="31">
        <f>COUNTIF(J2:J83,"&gt;= 3.0")</f>
        <v>38</v>
      </c>
      <c r="Q13" s="29"/>
      <c r="R13" s="29"/>
      <c r="S13" s="29"/>
    </row>
    <row r="14" spans="1:22" ht="14.25">
      <c r="A14" s="13">
        <v>80857</v>
      </c>
      <c r="B14" s="14" t="s">
        <v>39</v>
      </c>
      <c r="C14" s="15">
        <v>5</v>
      </c>
      <c r="D14" s="16">
        <v>0.5472222222222222</v>
      </c>
      <c r="E14" s="17">
        <v>0.75</v>
      </c>
      <c r="F14" s="18">
        <v>0.96</v>
      </c>
      <c r="G14" s="19">
        <v>0.875</v>
      </c>
      <c r="H14" s="20">
        <v>0.65</v>
      </c>
      <c r="I14" s="24">
        <f t="shared" si="0"/>
        <v>77.94166666666666</v>
      </c>
      <c r="J14" s="25">
        <f t="shared" si="1"/>
        <v>5</v>
      </c>
      <c r="P14" s="29"/>
      <c r="Q14" s="29"/>
      <c r="R14" s="29"/>
      <c r="S14" s="29"/>
      <c r="T14" s="29"/>
      <c r="U14" s="29"/>
      <c r="V14" s="29"/>
    </row>
    <row r="15" spans="1:22" ht="14.25">
      <c r="A15" s="13">
        <v>80862</v>
      </c>
      <c r="B15" s="14" t="s">
        <v>43</v>
      </c>
      <c r="C15" s="15">
        <v>5</v>
      </c>
      <c r="D15" s="16">
        <v>1.0167063492063493</v>
      </c>
      <c r="E15" s="17">
        <v>0.75</v>
      </c>
      <c r="F15" s="18">
        <v>0.59</v>
      </c>
      <c r="G15" s="19">
        <v>0.4722222222222222</v>
      </c>
      <c r="H15" s="20">
        <v>0.8</v>
      </c>
      <c r="I15" s="24">
        <f t="shared" si="0"/>
        <v>68.75603174603174</v>
      </c>
      <c r="J15" s="25">
        <f t="shared" si="1"/>
        <v>4</v>
      </c>
      <c r="P15" s="31" t="s">
        <v>95</v>
      </c>
      <c r="Q15" s="29"/>
      <c r="R15" s="29"/>
      <c r="S15" s="29"/>
      <c r="T15" s="29"/>
      <c r="U15" s="29"/>
      <c r="V15" s="29"/>
    </row>
    <row r="16" spans="1:22" ht="14.25">
      <c r="A16" s="13">
        <v>80863</v>
      </c>
      <c r="B16" s="14" t="s">
        <v>44</v>
      </c>
      <c r="C16" s="15">
        <v>5</v>
      </c>
      <c r="D16" s="16">
        <v>0.6562698412698413</v>
      </c>
      <c r="E16" s="17">
        <v>1</v>
      </c>
      <c r="F16" s="18">
        <v>0.48</v>
      </c>
      <c r="G16" s="19">
        <v>0.2638888888888889</v>
      </c>
      <c r="H16" s="20">
        <v>0.45</v>
      </c>
      <c r="I16" s="24">
        <f t="shared" si="0"/>
        <v>47.97246031746032</v>
      </c>
      <c r="J16" s="25">
        <f t="shared" si="1"/>
        <v>2</v>
      </c>
      <c r="P16" s="31">
        <f>COUNTIF(J2:J83,"= 3.0")</f>
        <v>12</v>
      </c>
      <c r="Q16" s="29"/>
      <c r="R16" s="29"/>
      <c r="S16" s="29"/>
      <c r="T16" s="29"/>
      <c r="U16" s="29"/>
      <c r="V16" s="29"/>
    </row>
    <row r="17" spans="1:22" ht="14.25">
      <c r="A17" s="13">
        <v>80868</v>
      </c>
      <c r="B17" s="14" t="s">
        <v>48</v>
      </c>
      <c r="C17" s="15">
        <v>5</v>
      </c>
      <c r="D17" s="16">
        <v>0.3971031746031746</v>
      </c>
      <c r="E17" s="17">
        <v>0.75</v>
      </c>
      <c r="F17" s="18">
        <v>0.48</v>
      </c>
      <c r="G17" s="19">
        <v>0.16666666666666666</v>
      </c>
      <c r="H17" s="20">
        <v>0.12</v>
      </c>
      <c r="I17" s="24">
        <f t="shared" si="0"/>
        <v>30.53190476190476</v>
      </c>
      <c r="J17" s="25">
        <f t="shared" si="1"/>
        <v>2</v>
      </c>
      <c r="P17" s="29"/>
      <c r="Q17" s="29"/>
      <c r="R17" s="29"/>
      <c r="S17" s="29"/>
      <c r="T17" s="29"/>
      <c r="U17" s="29"/>
      <c r="V17" s="29"/>
    </row>
    <row r="18" spans="1:22" ht="14.25">
      <c r="A18" s="13">
        <v>80883</v>
      </c>
      <c r="B18" s="14" t="s">
        <v>53</v>
      </c>
      <c r="C18" s="15">
        <v>5</v>
      </c>
      <c r="D18" s="16">
        <v>0.3752777777777778</v>
      </c>
      <c r="E18" s="17">
        <v>0.75</v>
      </c>
      <c r="F18" s="18">
        <v>0.9</v>
      </c>
      <c r="G18" s="19">
        <v>0.18055555555555555</v>
      </c>
      <c r="H18" s="20">
        <v>0.08</v>
      </c>
      <c r="I18" s="24">
        <f t="shared" si="0"/>
        <v>39.91722222222223</v>
      </c>
      <c r="J18" s="25">
        <f t="shared" si="1"/>
        <v>2</v>
      </c>
      <c r="P18" s="31" t="s">
        <v>96</v>
      </c>
      <c r="Q18" s="29"/>
      <c r="R18" s="29"/>
      <c r="S18" s="29"/>
      <c r="T18" s="29"/>
      <c r="U18" s="29"/>
      <c r="V18" s="29"/>
    </row>
    <row r="19" spans="1:22" ht="14.25">
      <c r="A19" s="13">
        <v>80890</v>
      </c>
      <c r="B19" s="14" t="s">
        <v>57</v>
      </c>
      <c r="C19" s="15">
        <v>5</v>
      </c>
      <c r="D19" s="16">
        <v>0.9748015873015874</v>
      </c>
      <c r="E19" s="17">
        <v>1</v>
      </c>
      <c r="F19" s="18">
        <v>1.02</v>
      </c>
      <c r="G19" s="19">
        <v>0.6805555555555556</v>
      </c>
      <c r="H19" s="20">
        <v>0.96</v>
      </c>
      <c r="I19" s="24">
        <f t="shared" si="0"/>
        <v>91.01150793650794</v>
      </c>
      <c r="J19" s="25">
        <f t="shared" si="1"/>
        <v>6</v>
      </c>
      <c r="P19" s="31">
        <f>COUNTIF(J2:J83,"= 4.0")</f>
        <v>15</v>
      </c>
      <c r="Q19" s="29"/>
      <c r="R19" s="29"/>
      <c r="S19" s="29"/>
      <c r="T19" s="29"/>
      <c r="U19" s="29"/>
      <c r="V19" s="29"/>
    </row>
    <row r="20" spans="1:22" ht="14.25">
      <c r="A20" s="13">
        <v>80900</v>
      </c>
      <c r="B20" s="14" t="s">
        <v>61</v>
      </c>
      <c r="C20" s="15">
        <v>5</v>
      </c>
      <c r="D20" s="16">
        <v>0.8142460317460318</v>
      </c>
      <c r="E20" s="17">
        <v>1</v>
      </c>
      <c r="F20" s="18">
        <v>0.55</v>
      </c>
      <c r="G20" s="19">
        <v>0.16666666666666666</v>
      </c>
      <c r="H20" s="20">
        <v>0.7</v>
      </c>
      <c r="I20" s="24">
        <f t="shared" si="0"/>
        <v>56.68761904761905</v>
      </c>
      <c r="J20" s="25">
        <f t="shared" si="1"/>
        <v>3</v>
      </c>
      <c r="P20" s="29"/>
      <c r="Q20" s="29"/>
      <c r="R20" s="29"/>
      <c r="S20" s="29"/>
      <c r="T20" s="29"/>
      <c r="U20" s="29"/>
      <c r="V20" s="29"/>
    </row>
    <row r="21" spans="1:22" ht="14.25">
      <c r="A21" s="13">
        <v>80904</v>
      </c>
      <c r="B21" s="14" t="s">
        <v>65</v>
      </c>
      <c r="C21" s="15">
        <v>5</v>
      </c>
      <c r="D21" s="16">
        <v>0.47718253968253965</v>
      </c>
      <c r="E21" s="17">
        <v>0.75</v>
      </c>
      <c r="F21" s="18">
        <v>0.72</v>
      </c>
      <c r="G21" s="19">
        <v>0.2916666666666667</v>
      </c>
      <c r="H21" s="20">
        <v>0.25</v>
      </c>
      <c r="I21" s="24">
        <f t="shared" si="0"/>
        <v>44.51785714285714</v>
      </c>
      <c r="J21" s="25">
        <f t="shared" si="1"/>
        <v>2</v>
      </c>
      <c r="P21" s="31" t="s">
        <v>97</v>
      </c>
      <c r="Q21" s="29"/>
      <c r="R21" s="29"/>
      <c r="S21" s="29"/>
      <c r="T21" s="29"/>
      <c r="U21" s="29"/>
      <c r="V21" s="29"/>
    </row>
    <row r="22" spans="1:22" ht="14.25">
      <c r="A22" s="13">
        <v>80912</v>
      </c>
      <c r="B22" s="14" t="s">
        <v>69</v>
      </c>
      <c r="C22" s="15">
        <v>5</v>
      </c>
      <c r="D22" s="16">
        <v>0.5317460317460317</v>
      </c>
      <c r="E22" s="17">
        <v>0</v>
      </c>
      <c r="F22" s="18">
        <v>0</v>
      </c>
      <c r="G22" s="19">
        <v>0.3194444444444444</v>
      </c>
      <c r="H22" s="20">
        <v>0</v>
      </c>
      <c r="I22" s="24">
        <f t="shared" si="0"/>
        <v>14.367063492063492</v>
      </c>
      <c r="J22" s="25">
        <f t="shared" si="1"/>
        <v>2</v>
      </c>
      <c r="P22" s="31">
        <f>COUNTIF(J2:J83,"= 5.0")</f>
        <v>6</v>
      </c>
      <c r="Q22" s="29"/>
      <c r="R22" s="29"/>
      <c r="S22" s="29"/>
      <c r="T22" s="29"/>
      <c r="U22" s="29"/>
      <c r="V22" s="29"/>
    </row>
    <row r="23" spans="1:22" ht="14.25">
      <c r="A23" s="13">
        <v>80920</v>
      </c>
      <c r="B23" s="14" t="s">
        <v>73</v>
      </c>
      <c r="C23" s="15">
        <v>5</v>
      </c>
      <c r="D23" s="16">
        <v>0.754563492063492</v>
      </c>
      <c r="E23" s="17">
        <v>1</v>
      </c>
      <c r="F23" s="18">
        <v>0.27</v>
      </c>
      <c r="G23" s="19">
        <v>0.3611111111111111</v>
      </c>
      <c r="H23" s="20">
        <v>0.5</v>
      </c>
      <c r="I23" s="24">
        <f t="shared" si="0"/>
        <v>47.83253968253969</v>
      </c>
      <c r="J23" s="25">
        <f t="shared" si="1"/>
        <v>2</v>
      </c>
      <c r="P23" s="29"/>
      <c r="Q23" s="29"/>
      <c r="R23" s="29"/>
      <c r="S23" s="29"/>
      <c r="T23" s="29"/>
      <c r="U23" s="29"/>
      <c r="V23" s="29"/>
    </row>
    <row r="24" spans="1:22" ht="14.25">
      <c r="A24" s="13">
        <v>80928</v>
      </c>
      <c r="B24" s="14" t="s">
        <v>78</v>
      </c>
      <c r="C24" s="15">
        <v>5</v>
      </c>
      <c r="D24" s="16">
        <v>0.3958333333333333</v>
      </c>
      <c r="E24" s="17">
        <v>1</v>
      </c>
      <c r="F24" s="18">
        <v>0.48</v>
      </c>
      <c r="G24" s="19">
        <v>0.16666666666666666</v>
      </c>
      <c r="H24" s="20">
        <v>0.6</v>
      </c>
      <c r="I24" s="24">
        <f t="shared" si="0"/>
        <v>46.916666666666664</v>
      </c>
      <c r="J24" s="25">
        <f t="shared" si="1"/>
        <v>2</v>
      </c>
      <c r="P24" s="31" t="s">
        <v>98</v>
      </c>
      <c r="Q24" s="29"/>
      <c r="R24" s="29"/>
      <c r="S24" s="29"/>
      <c r="T24" s="29"/>
      <c r="U24" s="29"/>
      <c r="V24" s="29"/>
    </row>
    <row r="25" spans="1:22" ht="14.25">
      <c r="A25" s="13">
        <v>80762</v>
      </c>
      <c r="B25" s="14" t="s">
        <v>5</v>
      </c>
      <c r="C25" s="15">
        <v>6</v>
      </c>
      <c r="D25" s="16">
        <v>0</v>
      </c>
      <c r="E25" s="17">
        <v>0</v>
      </c>
      <c r="F25" s="18">
        <v>0</v>
      </c>
      <c r="G25" s="19">
        <v>0</v>
      </c>
      <c r="H25" s="20">
        <v>0</v>
      </c>
      <c r="I25" s="24">
        <f t="shared" si="0"/>
        <v>0</v>
      </c>
      <c r="J25" s="25">
        <f t="shared" si="1"/>
        <v>2</v>
      </c>
      <c r="P25" s="31">
        <f>COUNTIF(J2:J83,"= 6.0")</f>
        <v>5</v>
      </c>
      <c r="Q25" s="29"/>
      <c r="R25" s="29"/>
      <c r="S25" s="29"/>
      <c r="T25" s="29"/>
      <c r="U25" s="29"/>
      <c r="V25" s="29"/>
    </row>
    <row r="26" spans="1:10" ht="14.25">
      <c r="A26" s="13">
        <v>80781</v>
      </c>
      <c r="B26" s="14" t="s">
        <v>3</v>
      </c>
      <c r="C26" s="15">
        <v>6</v>
      </c>
      <c r="D26" s="16">
        <v>0</v>
      </c>
      <c r="E26" s="17">
        <v>0</v>
      </c>
      <c r="F26" s="18">
        <v>0</v>
      </c>
      <c r="G26" s="19">
        <v>0</v>
      </c>
      <c r="H26" s="20">
        <v>0</v>
      </c>
      <c r="I26" s="24">
        <f t="shared" si="0"/>
        <v>0</v>
      </c>
      <c r="J26" s="25">
        <f t="shared" si="1"/>
        <v>2</v>
      </c>
    </row>
    <row r="27" spans="1:10" ht="14.25">
      <c r="A27" s="13">
        <v>80791</v>
      </c>
      <c r="B27" s="14" t="s">
        <v>8</v>
      </c>
      <c r="C27" s="15">
        <v>6</v>
      </c>
      <c r="D27" s="16">
        <v>0.6985714285714286</v>
      </c>
      <c r="E27" s="17">
        <v>0.75</v>
      </c>
      <c r="F27" s="18">
        <v>0.99</v>
      </c>
      <c r="G27" s="19">
        <v>0.6111111111111112</v>
      </c>
      <c r="H27" s="20">
        <v>0.92</v>
      </c>
      <c r="I27" s="24">
        <f t="shared" si="0"/>
        <v>82.01063492063491</v>
      </c>
      <c r="J27" s="25">
        <f t="shared" si="1"/>
        <v>5</v>
      </c>
    </row>
    <row r="28" spans="1:10" ht="14.25">
      <c r="A28" s="13">
        <v>80799</v>
      </c>
      <c r="B28" s="14" t="s">
        <v>12</v>
      </c>
      <c r="C28" s="15">
        <v>6</v>
      </c>
      <c r="D28" s="16">
        <v>0.4302380952380952</v>
      </c>
      <c r="E28" s="17">
        <v>0.5</v>
      </c>
      <c r="F28" s="18">
        <v>0.54</v>
      </c>
      <c r="G28" s="19">
        <v>0.08333333333333333</v>
      </c>
      <c r="H28" s="20">
        <v>0.5</v>
      </c>
      <c r="I28" s="24">
        <f t="shared" si="0"/>
        <v>39.74619047619048</v>
      </c>
      <c r="J28" s="25">
        <f t="shared" si="1"/>
        <v>2</v>
      </c>
    </row>
    <row r="29" spans="1:10" ht="14.25">
      <c r="A29" s="13">
        <v>80807</v>
      </c>
      <c r="B29" s="14" t="s">
        <v>16</v>
      </c>
      <c r="C29" s="15">
        <v>6</v>
      </c>
      <c r="D29" s="16">
        <v>0.8163888888888888</v>
      </c>
      <c r="E29" s="17">
        <v>0.625</v>
      </c>
      <c r="F29" s="18">
        <v>0.52</v>
      </c>
      <c r="G29" s="19">
        <v>0.2638888888888889</v>
      </c>
      <c r="H29" s="20">
        <v>0.58</v>
      </c>
      <c r="I29" s="24">
        <f t="shared" si="0"/>
        <v>51.793888888888894</v>
      </c>
      <c r="J29" s="25">
        <f t="shared" si="1"/>
        <v>3</v>
      </c>
    </row>
    <row r="30" spans="1:10" ht="14.25">
      <c r="A30" s="13">
        <v>80815</v>
      </c>
      <c r="B30" s="14" t="s">
        <v>21</v>
      </c>
      <c r="C30" s="15">
        <v>6</v>
      </c>
      <c r="D30" s="16">
        <v>0.5165476190476191</v>
      </c>
      <c r="E30" s="17">
        <v>0.5</v>
      </c>
      <c r="F30" s="18">
        <v>0.4</v>
      </c>
      <c r="G30" s="19">
        <v>0.20833333333333334</v>
      </c>
      <c r="H30" s="20">
        <v>0.85</v>
      </c>
      <c r="I30" s="24">
        <f t="shared" si="0"/>
        <v>50.906904761904755</v>
      </c>
      <c r="J30" s="25">
        <f t="shared" si="1"/>
        <v>3</v>
      </c>
    </row>
    <row r="31" spans="1:10" ht="14.25">
      <c r="A31" s="13">
        <v>80824</v>
      </c>
      <c r="B31" s="14" t="s">
        <v>25</v>
      </c>
      <c r="C31" s="15">
        <v>6</v>
      </c>
      <c r="D31" s="16">
        <v>1.0315873015873016</v>
      </c>
      <c r="E31" s="17">
        <v>0.625</v>
      </c>
      <c r="F31" s="18">
        <v>0.71</v>
      </c>
      <c r="G31" s="19">
        <v>0.3611111111111111</v>
      </c>
      <c r="H31" s="20">
        <v>0.45</v>
      </c>
      <c r="I31" s="24">
        <f t="shared" si="0"/>
        <v>57.6568253968254</v>
      </c>
      <c r="J31" s="25">
        <f t="shared" si="1"/>
        <v>3</v>
      </c>
    </row>
    <row r="32" spans="1:10" ht="14.25">
      <c r="A32" s="13">
        <v>80849</v>
      </c>
      <c r="B32" s="14" t="s">
        <v>34</v>
      </c>
      <c r="C32" s="15">
        <v>6</v>
      </c>
      <c r="D32" s="16">
        <v>0.25722222222222224</v>
      </c>
      <c r="E32" s="17">
        <v>0.25</v>
      </c>
      <c r="F32" s="18">
        <v>0.48</v>
      </c>
      <c r="G32" s="19">
        <v>0.3472222222222222</v>
      </c>
      <c r="H32" s="20">
        <v>0.45</v>
      </c>
      <c r="I32" s="24">
        <f t="shared" si="0"/>
        <v>39.26722222222222</v>
      </c>
      <c r="J32" s="25">
        <f t="shared" si="1"/>
        <v>2</v>
      </c>
    </row>
    <row r="33" spans="1:10" ht="14.25">
      <c r="A33" s="13">
        <v>80853</v>
      </c>
      <c r="B33" s="14" t="s">
        <v>36</v>
      </c>
      <c r="C33" s="15">
        <v>6</v>
      </c>
      <c r="D33" s="16">
        <v>0.5669841269841269</v>
      </c>
      <c r="E33" s="17">
        <v>0.375</v>
      </c>
      <c r="F33" s="18">
        <v>0.34</v>
      </c>
      <c r="G33" s="19">
        <v>0.1388888888888889</v>
      </c>
      <c r="H33" s="20">
        <v>0.35</v>
      </c>
      <c r="I33" s="24">
        <f t="shared" si="0"/>
        <v>32.27603174603174</v>
      </c>
      <c r="J33" s="25">
        <f t="shared" si="1"/>
        <v>2</v>
      </c>
    </row>
    <row r="34" spans="1:10" ht="14.25">
      <c r="A34" s="13">
        <v>80858</v>
      </c>
      <c r="B34" s="14" t="s">
        <v>40</v>
      </c>
      <c r="C34" s="15">
        <v>6</v>
      </c>
      <c r="D34" s="16">
        <v>0.7035317460317461</v>
      </c>
      <c r="E34" s="17">
        <v>0.625</v>
      </c>
      <c r="F34" s="18">
        <v>0.37</v>
      </c>
      <c r="G34" s="19">
        <v>0.4583333333333333</v>
      </c>
      <c r="H34" s="20">
        <v>0.55</v>
      </c>
      <c r="I34" s="24">
        <f t="shared" si="0"/>
        <v>50.65071428571428</v>
      </c>
      <c r="J34" s="25">
        <f t="shared" si="1"/>
        <v>3</v>
      </c>
    </row>
    <row r="35" spans="1:10" ht="14.25">
      <c r="A35" s="13">
        <v>80864</v>
      </c>
      <c r="B35" s="14" t="s">
        <v>45</v>
      </c>
      <c r="C35" s="15">
        <v>6</v>
      </c>
      <c r="D35" s="16">
        <v>0.2115079365079365</v>
      </c>
      <c r="E35" s="17">
        <v>0.125</v>
      </c>
      <c r="F35" s="18">
        <v>0.54</v>
      </c>
      <c r="G35" s="19">
        <v>0.1527777777777778</v>
      </c>
      <c r="H35" s="20">
        <v>0.2</v>
      </c>
      <c r="I35" s="24">
        <f t="shared" si="0"/>
        <v>26.857539682539684</v>
      </c>
      <c r="J35" s="25">
        <f t="shared" si="1"/>
        <v>2</v>
      </c>
    </row>
    <row r="36" spans="1:10" ht="14.25">
      <c r="A36" s="13">
        <v>80869</v>
      </c>
      <c r="B36" s="14" t="s">
        <v>49</v>
      </c>
      <c r="C36" s="15">
        <v>6</v>
      </c>
      <c r="D36" s="16">
        <v>0.851031746031746</v>
      </c>
      <c r="E36" s="17">
        <v>0.75</v>
      </c>
      <c r="F36" s="18">
        <v>0.72</v>
      </c>
      <c r="G36" s="19">
        <v>0.5277777777777778</v>
      </c>
      <c r="H36" s="20">
        <v>0.63</v>
      </c>
      <c r="I36" s="24">
        <f t="shared" si="0"/>
        <v>66.3068253968254</v>
      </c>
      <c r="J36" s="25">
        <f t="shared" si="1"/>
        <v>4</v>
      </c>
    </row>
    <row r="37" spans="1:10" ht="14.25">
      <c r="A37" s="13">
        <v>80884</v>
      </c>
      <c r="B37" s="14" t="s">
        <v>54</v>
      </c>
      <c r="C37" s="15">
        <v>6</v>
      </c>
      <c r="D37" s="16">
        <v>0.6627380952380952</v>
      </c>
      <c r="E37" s="17">
        <v>0.375</v>
      </c>
      <c r="F37" s="18">
        <v>0.42</v>
      </c>
      <c r="G37" s="19">
        <v>0.1388888888888889</v>
      </c>
      <c r="H37" s="20">
        <v>0.45</v>
      </c>
      <c r="I37" s="24">
        <f t="shared" si="0"/>
        <v>38.42507936507936</v>
      </c>
      <c r="J37" s="25">
        <f t="shared" si="1"/>
        <v>2</v>
      </c>
    </row>
    <row r="38" spans="1:10" ht="14.25">
      <c r="A38" s="13">
        <v>80892</v>
      </c>
      <c r="B38" s="14" t="s">
        <v>58</v>
      </c>
      <c r="C38" s="15">
        <v>6</v>
      </c>
      <c r="D38" s="16">
        <v>0.4248015873015873</v>
      </c>
      <c r="E38" s="17">
        <v>0.375</v>
      </c>
      <c r="F38" s="18">
        <v>0.25</v>
      </c>
      <c r="G38" s="19">
        <v>0.1527777777777778</v>
      </c>
      <c r="H38" s="20">
        <v>0.1</v>
      </c>
      <c r="I38" s="24">
        <f t="shared" si="0"/>
        <v>21.16706349206349</v>
      </c>
      <c r="J38" s="25">
        <f t="shared" si="1"/>
        <v>2</v>
      </c>
    </row>
    <row r="39" spans="1:10" ht="14.25">
      <c r="A39" s="13">
        <v>80901</v>
      </c>
      <c r="B39" s="14" t="s">
        <v>62</v>
      </c>
      <c r="C39" s="15">
        <v>6</v>
      </c>
      <c r="D39" s="16">
        <v>0.9909920634920635</v>
      </c>
      <c r="E39" s="17">
        <v>0.875</v>
      </c>
      <c r="F39" s="18">
        <v>0.93</v>
      </c>
      <c r="G39" s="19">
        <v>0.4166666666666667</v>
      </c>
      <c r="H39" s="20">
        <v>0.9</v>
      </c>
      <c r="I39" s="24">
        <f t="shared" si="0"/>
        <v>79.55857142857144</v>
      </c>
      <c r="J39" s="25">
        <f t="shared" si="1"/>
        <v>5</v>
      </c>
    </row>
    <row r="40" spans="1:10" ht="14.25">
      <c r="A40" s="13">
        <v>80905</v>
      </c>
      <c r="B40" s="14" t="s">
        <v>66</v>
      </c>
      <c r="C40" s="15">
        <v>6</v>
      </c>
      <c r="D40" s="16">
        <v>0.8344444444444444</v>
      </c>
      <c r="E40" s="17">
        <v>1</v>
      </c>
      <c r="F40" s="18">
        <v>1.12</v>
      </c>
      <c r="G40" s="19">
        <v>0.8333333333333334</v>
      </c>
      <c r="H40" s="20">
        <v>0.95</v>
      </c>
      <c r="I40" s="24">
        <f t="shared" si="0"/>
        <v>95.34666666666666</v>
      </c>
      <c r="J40" s="25">
        <f t="shared" si="1"/>
        <v>6</v>
      </c>
    </row>
    <row r="41" spans="1:10" ht="14.25">
      <c r="A41" s="13">
        <v>80913</v>
      </c>
      <c r="B41" s="14" t="s">
        <v>70</v>
      </c>
      <c r="C41" s="15">
        <v>6</v>
      </c>
      <c r="D41" s="16">
        <v>1.1785714285714284</v>
      </c>
      <c r="E41" s="17">
        <v>1</v>
      </c>
      <c r="F41" s="18">
        <v>1.09</v>
      </c>
      <c r="G41" s="19">
        <v>1.0555555555555556</v>
      </c>
      <c r="H41" s="20">
        <v>1</v>
      </c>
      <c r="I41" s="24">
        <f t="shared" si="0"/>
        <v>105.78174603174604</v>
      </c>
      <c r="J41" s="25">
        <f t="shared" si="1"/>
        <v>6</v>
      </c>
    </row>
    <row r="42" spans="1:10" ht="14.25">
      <c r="A42" s="13">
        <v>80921</v>
      </c>
      <c r="B42" s="14" t="s">
        <v>74</v>
      </c>
      <c r="C42" s="15">
        <v>6</v>
      </c>
      <c r="D42" s="16">
        <v>0.22162698412698412</v>
      </c>
      <c r="E42" s="17">
        <v>0.125</v>
      </c>
      <c r="F42" s="18">
        <v>0.14</v>
      </c>
      <c r="G42" s="19">
        <v>0.041666666666666664</v>
      </c>
      <c r="H42" s="20">
        <v>0.35</v>
      </c>
      <c r="I42" s="24">
        <f t="shared" si="0"/>
        <v>18.701190476190476</v>
      </c>
      <c r="J42" s="25">
        <f t="shared" si="1"/>
        <v>2</v>
      </c>
    </row>
    <row r="43" spans="1:10" ht="14.25">
      <c r="A43" s="13">
        <v>80929</v>
      </c>
      <c r="B43" s="14" t="s">
        <v>79</v>
      </c>
      <c r="C43" s="15">
        <v>6</v>
      </c>
      <c r="D43" s="16">
        <v>0.10515873015873016</v>
      </c>
      <c r="E43" s="17">
        <v>0.125</v>
      </c>
      <c r="F43" s="18">
        <v>0.34</v>
      </c>
      <c r="G43" s="19">
        <v>0.1388888888888889</v>
      </c>
      <c r="H43" s="20">
        <v>0.25</v>
      </c>
      <c r="I43" s="24">
        <f t="shared" si="0"/>
        <v>21.734126984126984</v>
      </c>
      <c r="J43" s="25">
        <f t="shared" si="1"/>
        <v>2</v>
      </c>
    </row>
    <row r="44" spans="1:10" ht="14.25">
      <c r="A44" s="13">
        <v>80932</v>
      </c>
      <c r="B44" s="14" t="s">
        <v>82</v>
      </c>
      <c r="C44" s="15">
        <v>6</v>
      </c>
      <c r="D44" s="16">
        <v>0.38373015873015875</v>
      </c>
      <c r="E44" s="17">
        <v>0.5</v>
      </c>
      <c r="F44" s="18">
        <v>0.2</v>
      </c>
      <c r="G44" s="19">
        <v>0.4305555555555556</v>
      </c>
      <c r="H44" s="20">
        <v>0.55</v>
      </c>
      <c r="I44" s="24">
        <f t="shared" si="0"/>
        <v>40.868650793650794</v>
      </c>
      <c r="J44" s="25">
        <f t="shared" si="1"/>
        <v>2</v>
      </c>
    </row>
    <row r="45" spans="1:10" ht="14.25">
      <c r="A45" s="13">
        <v>80792</v>
      </c>
      <c r="B45" s="14" t="s">
        <v>9</v>
      </c>
      <c r="C45" s="15">
        <v>7</v>
      </c>
      <c r="D45" s="16">
        <v>0.19027777777777777</v>
      </c>
      <c r="E45" s="17">
        <v>1</v>
      </c>
      <c r="F45" s="18">
        <v>0.17</v>
      </c>
      <c r="G45" s="19">
        <v>0.05555555555555555</v>
      </c>
      <c r="H45" s="20">
        <v>0</v>
      </c>
      <c r="I45" s="24">
        <f t="shared" si="0"/>
        <v>15.922222222222224</v>
      </c>
      <c r="J45" s="25">
        <f t="shared" si="1"/>
        <v>2</v>
      </c>
    </row>
    <row r="46" spans="1:10" ht="14.25">
      <c r="A46" s="13">
        <v>80800</v>
      </c>
      <c r="B46" s="14" t="s">
        <v>13</v>
      </c>
      <c r="C46" s="15">
        <v>7</v>
      </c>
      <c r="D46" s="16">
        <v>0.33305555555555555</v>
      </c>
      <c r="E46" s="17">
        <v>0.75</v>
      </c>
      <c r="F46" s="18">
        <v>0.78</v>
      </c>
      <c r="G46" s="19">
        <v>0.3333333333333333</v>
      </c>
      <c r="H46" s="20">
        <v>0.68</v>
      </c>
      <c r="I46" s="24">
        <f t="shared" si="0"/>
        <v>58.230000000000004</v>
      </c>
      <c r="J46" s="25">
        <f t="shared" si="1"/>
        <v>3</v>
      </c>
    </row>
    <row r="47" spans="1:10" ht="14.25">
      <c r="A47" s="13">
        <v>80808</v>
      </c>
      <c r="B47" s="14" t="s">
        <v>17</v>
      </c>
      <c r="C47" s="15">
        <v>7</v>
      </c>
      <c r="D47" s="16">
        <v>0.9196825396825398</v>
      </c>
      <c r="E47" s="17">
        <v>1</v>
      </c>
      <c r="F47" s="18">
        <v>0.76</v>
      </c>
      <c r="G47" s="19">
        <v>0.4027777777777778</v>
      </c>
      <c r="H47" s="20">
        <v>0.88</v>
      </c>
      <c r="I47" s="24">
        <f t="shared" si="0"/>
        <v>74.50563492063492</v>
      </c>
      <c r="J47" s="25">
        <f t="shared" si="1"/>
        <v>4</v>
      </c>
    </row>
    <row r="48" spans="1:10" ht="14.25">
      <c r="A48" s="13">
        <v>80816</v>
      </c>
      <c r="B48" s="14" t="s">
        <v>22</v>
      </c>
      <c r="C48" s="15">
        <v>7</v>
      </c>
      <c r="D48" s="16">
        <v>0.7663888888888889</v>
      </c>
      <c r="E48" s="17">
        <v>1</v>
      </c>
      <c r="F48" s="18">
        <v>0.48</v>
      </c>
      <c r="G48" s="19">
        <v>0.2916666666666667</v>
      </c>
      <c r="H48" s="20">
        <v>0.9</v>
      </c>
      <c r="I48" s="24">
        <f t="shared" si="0"/>
        <v>63.48833333333334</v>
      </c>
      <c r="J48" s="25">
        <f t="shared" si="1"/>
        <v>4</v>
      </c>
    </row>
    <row r="49" spans="1:10" ht="14.25">
      <c r="A49" s="13">
        <v>80831</v>
      </c>
      <c r="B49" s="14" t="s">
        <v>28</v>
      </c>
      <c r="C49" s="15">
        <v>7</v>
      </c>
      <c r="D49" s="16">
        <v>0.732579365079365</v>
      </c>
      <c r="E49" s="17">
        <v>1</v>
      </c>
      <c r="F49" s="18">
        <v>0.6</v>
      </c>
      <c r="G49" s="19">
        <v>0.5555555555555556</v>
      </c>
      <c r="H49" s="20">
        <v>0.6</v>
      </c>
      <c r="I49" s="24">
        <f t="shared" si="0"/>
        <v>63.67984126984126</v>
      </c>
      <c r="J49" s="25">
        <f t="shared" si="1"/>
        <v>4</v>
      </c>
    </row>
    <row r="50" spans="1:10" ht="14.25">
      <c r="A50" s="13">
        <v>80832</v>
      </c>
      <c r="B50" s="14" t="s">
        <v>29</v>
      </c>
      <c r="C50" s="15">
        <v>7</v>
      </c>
      <c r="D50" s="16">
        <v>0.6937301587301588</v>
      </c>
      <c r="E50" s="17">
        <v>1</v>
      </c>
      <c r="F50" s="18">
        <v>0.59</v>
      </c>
      <c r="G50" s="19">
        <v>0.3472222222222222</v>
      </c>
      <c r="H50" s="20">
        <v>0.86</v>
      </c>
      <c r="I50" s="24">
        <f t="shared" si="0"/>
        <v>65.55531746031747</v>
      </c>
      <c r="J50" s="25">
        <f t="shared" si="1"/>
        <v>4</v>
      </c>
    </row>
    <row r="51" spans="1:10" ht="14.25">
      <c r="A51" s="13">
        <v>80840</v>
      </c>
      <c r="B51" s="14" t="s">
        <v>31</v>
      </c>
      <c r="C51" s="15">
        <v>7</v>
      </c>
      <c r="D51" s="16">
        <v>0.215</v>
      </c>
      <c r="E51" s="17">
        <v>0.75</v>
      </c>
      <c r="F51" s="18">
        <v>0.4</v>
      </c>
      <c r="G51" s="19">
        <v>0.3055555555555556</v>
      </c>
      <c r="H51" s="20">
        <v>0.42</v>
      </c>
      <c r="I51" s="24">
        <f t="shared" si="0"/>
        <v>38.81888888888889</v>
      </c>
      <c r="J51" s="25">
        <f t="shared" si="1"/>
        <v>2</v>
      </c>
    </row>
    <row r="52" spans="1:10" ht="14.25">
      <c r="A52" s="13">
        <v>80854</v>
      </c>
      <c r="B52" s="14" t="s">
        <v>37</v>
      </c>
      <c r="C52" s="15">
        <v>7</v>
      </c>
      <c r="D52" s="16">
        <v>0.9608333333333332</v>
      </c>
      <c r="E52" s="17">
        <v>1</v>
      </c>
      <c r="F52" s="18">
        <v>0.95</v>
      </c>
      <c r="G52" s="19">
        <v>0.7222222222222222</v>
      </c>
      <c r="H52" s="20">
        <v>1</v>
      </c>
      <c r="I52" s="24">
        <f t="shared" si="0"/>
        <v>91.33555555555554</v>
      </c>
      <c r="J52" s="25">
        <f t="shared" si="1"/>
        <v>6</v>
      </c>
    </row>
    <row r="53" spans="1:10" ht="14.25">
      <c r="A53" s="13">
        <v>80859</v>
      </c>
      <c r="B53" s="14" t="s">
        <v>41</v>
      </c>
      <c r="C53" s="15">
        <v>7</v>
      </c>
      <c r="D53" s="16">
        <v>0.6978968253968254</v>
      </c>
      <c r="E53" s="17">
        <v>1</v>
      </c>
      <c r="F53" s="18">
        <v>0.5</v>
      </c>
      <c r="G53" s="19">
        <v>0.5138888888888888</v>
      </c>
      <c r="H53" s="20">
        <v>0.85</v>
      </c>
      <c r="I53" s="24">
        <f t="shared" si="0"/>
        <v>67.22198412698413</v>
      </c>
      <c r="J53" s="25">
        <f t="shared" si="1"/>
        <v>4</v>
      </c>
    </row>
    <row r="54" spans="1:10" ht="14.25">
      <c r="A54" s="13">
        <v>80865</v>
      </c>
      <c r="B54" s="14" t="s">
        <v>46</v>
      </c>
      <c r="C54" s="15">
        <v>7</v>
      </c>
      <c r="D54" s="16">
        <v>1.0709523809523809</v>
      </c>
      <c r="E54" s="17">
        <v>1</v>
      </c>
      <c r="F54" s="18">
        <v>1.03</v>
      </c>
      <c r="G54" s="19">
        <v>0.7777777777777778</v>
      </c>
      <c r="H54" s="20">
        <v>0.98</v>
      </c>
      <c r="I54" s="24">
        <f t="shared" si="0"/>
        <v>95.44587301587302</v>
      </c>
      <c r="J54" s="25">
        <f t="shared" si="1"/>
        <v>6</v>
      </c>
    </row>
    <row r="55" spans="1:10" ht="14.25">
      <c r="A55" s="13">
        <v>80874</v>
      </c>
      <c r="B55" s="14" t="s">
        <v>50</v>
      </c>
      <c r="C55" s="15">
        <v>7</v>
      </c>
      <c r="D55" s="16">
        <v>0.6594444444444445</v>
      </c>
      <c r="E55" s="17">
        <v>1</v>
      </c>
      <c r="F55" s="18">
        <v>0.57</v>
      </c>
      <c r="G55" s="19">
        <v>0.18055555555555555</v>
      </c>
      <c r="H55" s="20">
        <v>0.68</v>
      </c>
      <c r="I55" s="24">
        <f t="shared" si="0"/>
        <v>55.07722222222222</v>
      </c>
      <c r="J55" s="25">
        <f t="shared" si="1"/>
        <v>3</v>
      </c>
    </row>
    <row r="56" spans="1:10" ht="14.25">
      <c r="A56" s="13">
        <v>80882</v>
      </c>
      <c r="B56" s="14" t="s">
        <v>52</v>
      </c>
      <c r="C56" s="15">
        <v>7</v>
      </c>
      <c r="D56" s="16">
        <v>0.7269444444444444</v>
      </c>
      <c r="E56" s="17">
        <v>0.75</v>
      </c>
      <c r="F56" s="18">
        <v>0.01</v>
      </c>
      <c r="G56" s="19">
        <v>0.08333333333333333</v>
      </c>
      <c r="H56" s="20">
        <v>0.1</v>
      </c>
      <c r="I56" s="24">
        <f t="shared" si="0"/>
        <v>20.05666666666667</v>
      </c>
      <c r="J56" s="25">
        <f t="shared" si="1"/>
        <v>2</v>
      </c>
    </row>
    <row r="57" spans="1:10" ht="14.25">
      <c r="A57" s="13">
        <v>80885</v>
      </c>
      <c r="B57" s="14" t="s">
        <v>55</v>
      </c>
      <c r="C57" s="15">
        <v>7</v>
      </c>
      <c r="D57" s="16">
        <v>0.5787301587301588</v>
      </c>
      <c r="E57" s="17">
        <v>1</v>
      </c>
      <c r="F57" s="18">
        <v>0.61</v>
      </c>
      <c r="G57" s="19">
        <v>0.4166666666666667</v>
      </c>
      <c r="H57" s="20">
        <v>0.8</v>
      </c>
      <c r="I57" s="24">
        <f t="shared" si="0"/>
        <v>64.61142857142856</v>
      </c>
      <c r="J57" s="25">
        <f t="shared" si="1"/>
        <v>4</v>
      </c>
    </row>
    <row r="58" spans="1:10" ht="14.25">
      <c r="A58" s="13">
        <v>80893</v>
      </c>
      <c r="B58" s="14" t="s">
        <v>59</v>
      </c>
      <c r="C58" s="15">
        <v>7</v>
      </c>
      <c r="D58" s="16">
        <v>0.5934920634920635</v>
      </c>
      <c r="E58" s="17">
        <v>1</v>
      </c>
      <c r="F58" s="18">
        <v>0.75</v>
      </c>
      <c r="G58" s="19">
        <v>0.6666666666666666</v>
      </c>
      <c r="H58" s="20">
        <v>0.55</v>
      </c>
      <c r="I58" s="24">
        <f t="shared" si="0"/>
        <v>67.03857142857143</v>
      </c>
      <c r="J58" s="25">
        <f t="shared" si="1"/>
        <v>4</v>
      </c>
    </row>
    <row r="59" spans="1:10" ht="14.25">
      <c r="A59" s="13">
        <v>80902</v>
      </c>
      <c r="B59" s="14" t="s">
        <v>63</v>
      </c>
      <c r="C59" s="15">
        <v>7</v>
      </c>
      <c r="D59" s="16">
        <v>0.7796031746031746</v>
      </c>
      <c r="E59" s="17">
        <v>1</v>
      </c>
      <c r="F59" s="18">
        <v>1</v>
      </c>
      <c r="G59" s="19">
        <v>0.7361111111111112</v>
      </c>
      <c r="H59" s="20">
        <v>0.35</v>
      </c>
      <c r="I59" s="24">
        <f t="shared" si="0"/>
        <v>71.25801587301588</v>
      </c>
      <c r="J59" s="25">
        <f t="shared" si="1"/>
        <v>4</v>
      </c>
    </row>
    <row r="60" spans="1:10" ht="14.25">
      <c r="A60" s="13">
        <v>80906</v>
      </c>
      <c r="B60" s="14" t="s">
        <v>67</v>
      </c>
      <c r="C60" s="15">
        <v>7</v>
      </c>
      <c r="D60" s="16">
        <v>0</v>
      </c>
      <c r="E60" s="17">
        <v>0</v>
      </c>
      <c r="F60" s="18">
        <v>0</v>
      </c>
      <c r="G60" s="19">
        <v>0</v>
      </c>
      <c r="H60" s="20">
        <v>0</v>
      </c>
      <c r="I60" s="24">
        <f t="shared" si="0"/>
        <v>0</v>
      </c>
      <c r="J60" s="25">
        <f t="shared" si="1"/>
        <v>2</v>
      </c>
    </row>
    <row r="61" spans="1:10" ht="14.25">
      <c r="A61" s="13">
        <v>80914</v>
      </c>
      <c r="B61" s="14" t="s">
        <v>71</v>
      </c>
      <c r="C61" s="15">
        <v>7</v>
      </c>
      <c r="D61" s="16">
        <v>0.7236507936507937</v>
      </c>
      <c r="E61" s="17">
        <v>1</v>
      </c>
      <c r="F61" s="18">
        <v>0.47</v>
      </c>
      <c r="G61" s="19">
        <v>0.06944444444444445</v>
      </c>
      <c r="H61" s="20">
        <v>0</v>
      </c>
      <c r="I61" s="24">
        <f t="shared" si="0"/>
        <v>30.169920634920633</v>
      </c>
      <c r="J61" s="25">
        <f t="shared" si="1"/>
        <v>2</v>
      </c>
    </row>
    <row r="62" spans="1:10" ht="14.25">
      <c r="A62" s="13">
        <v>80922</v>
      </c>
      <c r="B62" s="14" t="s">
        <v>75</v>
      </c>
      <c r="C62" s="15">
        <v>7</v>
      </c>
      <c r="D62" s="16">
        <v>0</v>
      </c>
      <c r="E62" s="17">
        <v>0.5</v>
      </c>
      <c r="F62" s="18">
        <v>0.16</v>
      </c>
      <c r="G62" s="19">
        <v>0.1111111111111111</v>
      </c>
      <c r="H62" s="20">
        <v>0</v>
      </c>
      <c r="I62" s="24">
        <f t="shared" si="0"/>
        <v>10.777777777777779</v>
      </c>
      <c r="J62" s="25">
        <f t="shared" si="1"/>
        <v>2</v>
      </c>
    </row>
    <row r="63" spans="1:10" ht="14.25">
      <c r="A63" s="13">
        <v>80930</v>
      </c>
      <c r="B63" s="14" t="s">
        <v>80</v>
      </c>
      <c r="C63" s="15">
        <v>7</v>
      </c>
      <c r="D63" s="16">
        <v>0.05555555555555555</v>
      </c>
      <c r="E63" s="17">
        <v>0.25</v>
      </c>
      <c r="F63" s="18">
        <v>0.12</v>
      </c>
      <c r="G63" s="19">
        <v>0</v>
      </c>
      <c r="H63" s="20">
        <v>0</v>
      </c>
      <c r="I63" s="24">
        <f t="shared" si="0"/>
        <v>5.666666666666666</v>
      </c>
      <c r="J63" s="25">
        <f t="shared" si="1"/>
        <v>2</v>
      </c>
    </row>
    <row r="64" spans="1:10" ht="14.25">
      <c r="A64" s="13">
        <v>80793</v>
      </c>
      <c r="B64" s="14" t="s">
        <v>10</v>
      </c>
      <c r="C64" s="15">
        <v>8</v>
      </c>
      <c r="D64" s="16">
        <v>0.38583333333333336</v>
      </c>
      <c r="E64" s="17">
        <v>0.5</v>
      </c>
      <c r="F64" s="18">
        <v>0.14</v>
      </c>
      <c r="G64" s="19">
        <v>0.05555555555555555</v>
      </c>
      <c r="H64" s="20">
        <v>0</v>
      </c>
      <c r="I64" s="24">
        <f t="shared" si="0"/>
        <v>13.518888888888888</v>
      </c>
      <c r="J64" s="25">
        <f t="shared" si="1"/>
        <v>2</v>
      </c>
    </row>
    <row r="65" spans="1:10" ht="14.25">
      <c r="A65" s="13">
        <v>80801</v>
      </c>
      <c r="B65" s="14" t="s">
        <v>14</v>
      </c>
      <c r="C65" s="15">
        <v>8</v>
      </c>
      <c r="D65" s="16">
        <v>0.6841269841269841</v>
      </c>
      <c r="E65" s="17">
        <v>0.75</v>
      </c>
      <c r="F65" s="18">
        <v>0.11</v>
      </c>
      <c r="G65" s="19">
        <v>0.2222222222222222</v>
      </c>
      <c r="H65" s="20">
        <v>0.35</v>
      </c>
      <c r="I65" s="24">
        <f t="shared" si="0"/>
        <v>33.015079365079366</v>
      </c>
      <c r="J65" s="25">
        <f t="shared" si="1"/>
        <v>2</v>
      </c>
    </row>
    <row r="66" spans="1:10" ht="14.25">
      <c r="A66" s="13">
        <v>80809</v>
      </c>
      <c r="B66" s="14" t="s">
        <v>18</v>
      </c>
      <c r="C66" s="15">
        <v>8</v>
      </c>
      <c r="D66" s="16">
        <v>0.9431746031746031</v>
      </c>
      <c r="E66" s="17">
        <v>1</v>
      </c>
      <c r="F66" s="18">
        <v>0.73</v>
      </c>
      <c r="G66" s="19">
        <v>0.8888888888888888</v>
      </c>
      <c r="H66" s="20">
        <v>0.83</v>
      </c>
      <c r="I66" s="24">
        <f t="shared" si="0"/>
        <v>84.69031746031746</v>
      </c>
      <c r="J66" s="25">
        <f t="shared" si="1"/>
        <v>5</v>
      </c>
    </row>
    <row r="67" spans="1:10" ht="14.25">
      <c r="A67" s="13">
        <v>80813</v>
      </c>
      <c r="B67" s="14" t="s">
        <v>19</v>
      </c>
      <c r="C67" s="15">
        <v>8</v>
      </c>
      <c r="D67" s="16">
        <v>0.576031746031746</v>
      </c>
      <c r="E67" s="17">
        <v>0.75</v>
      </c>
      <c r="F67" s="18">
        <v>0.62</v>
      </c>
      <c r="G67" s="19">
        <v>0.5694444444444444</v>
      </c>
      <c r="H67" s="20">
        <v>0.3</v>
      </c>
      <c r="I67" s="24">
        <f aca="true" t="shared" si="2" ref="I67:I83">(D67*(12/100)+E67*(8/100)+F67*(25/100)+G67*(25/100)+H67*(30/100))*100</f>
        <v>51.64849206349207</v>
      </c>
      <c r="J67" s="25">
        <f aca="true" t="shared" si="3" ref="J67:J83">IF(I67&lt;$T$6,2,IF(I67&lt;$T$7,3,IF(I67&lt;$T$8,4,IF(I67&lt;$T$9,5,6))))</f>
        <v>3</v>
      </c>
    </row>
    <row r="68" spans="1:10" ht="14.25">
      <c r="A68" s="13">
        <v>80817</v>
      </c>
      <c r="B68" s="14" t="s">
        <v>23</v>
      </c>
      <c r="C68" s="15">
        <v>8</v>
      </c>
      <c r="D68" s="16">
        <v>0.375</v>
      </c>
      <c r="E68" s="17">
        <v>0.5</v>
      </c>
      <c r="F68" s="18">
        <v>0.41</v>
      </c>
      <c r="G68" s="19">
        <v>0.25</v>
      </c>
      <c r="H68" s="20">
        <v>0.25</v>
      </c>
      <c r="I68" s="24">
        <f t="shared" si="2"/>
        <v>32.5</v>
      </c>
      <c r="J68" s="25">
        <f t="shared" si="3"/>
        <v>2</v>
      </c>
    </row>
    <row r="69" spans="1:10" ht="14.25">
      <c r="A69" s="13">
        <v>80825</v>
      </c>
      <c r="B69" s="14" t="s">
        <v>26</v>
      </c>
      <c r="C69" s="15">
        <v>8</v>
      </c>
      <c r="D69" s="16">
        <v>0.8323015873015873</v>
      </c>
      <c r="E69" s="17">
        <v>1</v>
      </c>
      <c r="F69" s="18">
        <v>0.62</v>
      </c>
      <c r="G69" s="19">
        <v>0.4166666666666667</v>
      </c>
      <c r="H69" s="20">
        <v>0.99</v>
      </c>
      <c r="I69" s="24">
        <f t="shared" si="2"/>
        <v>73.60428571428571</v>
      </c>
      <c r="J69" s="25">
        <f t="shared" si="3"/>
        <v>4</v>
      </c>
    </row>
    <row r="70" spans="1:10" ht="14.25">
      <c r="A70" s="13">
        <v>80841</v>
      </c>
      <c r="B70" s="14" t="s">
        <v>32</v>
      </c>
      <c r="C70" s="15">
        <v>8</v>
      </c>
      <c r="D70" s="16">
        <v>0.6475</v>
      </c>
      <c r="E70" s="17">
        <v>0.875</v>
      </c>
      <c r="F70" s="18">
        <v>0.92</v>
      </c>
      <c r="G70" s="19">
        <v>0.3472222222222222</v>
      </c>
      <c r="H70" s="20">
        <v>0.3</v>
      </c>
      <c r="I70" s="24">
        <f t="shared" si="2"/>
        <v>55.45055555555556</v>
      </c>
      <c r="J70" s="25">
        <f t="shared" si="3"/>
        <v>3</v>
      </c>
    </row>
    <row r="71" spans="1:10" ht="14.25">
      <c r="A71" s="13">
        <v>80851</v>
      </c>
      <c r="B71" s="14" t="s">
        <v>35</v>
      </c>
      <c r="C71" s="15">
        <v>8</v>
      </c>
      <c r="D71" s="16">
        <v>0.4925</v>
      </c>
      <c r="E71" s="17">
        <v>0.875</v>
      </c>
      <c r="F71" s="18">
        <v>0.38</v>
      </c>
      <c r="G71" s="19">
        <v>0.1527777777777778</v>
      </c>
      <c r="H71" s="20">
        <v>0.15</v>
      </c>
      <c r="I71" s="24">
        <f t="shared" si="2"/>
        <v>30.729444444444443</v>
      </c>
      <c r="J71" s="25">
        <f t="shared" si="3"/>
        <v>2</v>
      </c>
    </row>
    <row r="72" spans="1:10" ht="14.25">
      <c r="A72" s="13">
        <v>80855</v>
      </c>
      <c r="B72" s="14" t="s">
        <v>38</v>
      </c>
      <c r="C72" s="15">
        <v>8</v>
      </c>
      <c r="D72" s="16">
        <v>0.4845634920634921</v>
      </c>
      <c r="E72" s="17">
        <v>0.25</v>
      </c>
      <c r="F72" s="18">
        <v>0.62</v>
      </c>
      <c r="G72" s="19">
        <v>0.3055555555555556</v>
      </c>
      <c r="H72" s="20">
        <v>0.3</v>
      </c>
      <c r="I72" s="24">
        <f t="shared" si="2"/>
        <v>39.953650793650795</v>
      </c>
      <c r="J72" s="25">
        <f t="shared" si="3"/>
        <v>2</v>
      </c>
    </row>
    <row r="73" spans="1:10" ht="14.25">
      <c r="A73" s="13">
        <v>80860</v>
      </c>
      <c r="B73" s="14" t="s">
        <v>42</v>
      </c>
      <c r="C73" s="15">
        <v>8</v>
      </c>
      <c r="D73" s="16">
        <v>0.46714285714285714</v>
      </c>
      <c r="E73" s="17">
        <v>0.75</v>
      </c>
      <c r="F73" s="18">
        <v>0.41</v>
      </c>
      <c r="G73" s="19">
        <v>0.1388888888888889</v>
      </c>
      <c r="H73" s="20">
        <v>0.25</v>
      </c>
      <c r="I73" s="24">
        <f t="shared" si="2"/>
        <v>32.827936507936506</v>
      </c>
      <c r="J73" s="25">
        <f t="shared" si="3"/>
        <v>2</v>
      </c>
    </row>
    <row r="74" spans="1:10" ht="14.25">
      <c r="A74" s="13">
        <v>80866</v>
      </c>
      <c r="B74" s="14" t="s">
        <v>47</v>
      </c>
      <c r="C74" s="15">
        <v>8</v>
      </c>
      <c r="D74" s="16">
        <v>0.42333333333333334</v>
      </c>
      <c r="E74" s="17">
        <v>0.75</v>
      </c>
      <c r="F74" s="18">
        <v>0.74</v>
      </c>
      <c r="G74" s="19">
        <v>0.3611111111111111</v>
      </c>
      <c r="H74" s="20">
        <v>0.8</v>
      </c>
      <c r="I74" s="24">
        <f t="shared" si="2"/>
        <v>62.60777777777777</v>
      </c>
      <c r="J74" s="25">
        <f t="shared" si="3"/>
        <v>4</v>
      </c>
    </row>
    <row r="75" spans="1:10" ht="14.25">
      <c r="A75" s="13">
        <v>80878</v>
      </c>
      <c r="B75" s="14" t="s">
        <v>51</v>
      </c>
      <c r="C75" s="15">
        <v>8</v>
      </c>
      <c r="D75" s="16">
        <v>0.3977777777777778</v>
      </c>
      <c r="E75" s="17">
        <v>0.875</v>
      </c>
      <c r="F75" s="18">
        <v>0.87</v>
      </c>
      <c r="G75" s="19">
        <v>0.2361111111111111</v>
      </c>
      <c r="H75" s="20">
        <v>0.35</v>
      </c>
      <c r="I75" s="24">
        <f t="shared" si="2"/>
        <v>49.92611111111111</v>
      </c>
      <c r="J75" s="25">
        <f t="shared" si="3"/>
        <v>2</v>
      </c>
    </row>
    <row r="76" spans="1:10" ht="14.25">
      <c r="A76" s="13">
        <v>80886</v>
      </c>
      <c r="B76" s="14" t="s">
        <v>56</v>
      </c>
      <c r="C76" s="15">
        <v>8</v>
      </c>
      <c r="D76" s="16">
        <v>0.615</v>
      </c>
      <c r="E76" s="17">
        <v>0.875</v>
      </c>
      <c r="F76" s="18">
        <v>0.43</v>
      </c>
      <c r="G76" s="19">
        <v>0.3333333333333333</v>
      </c>
      <c r="H76" s="20">
        <v>0.35</v>
      </c>
      <c r="I76" s="24">
        <f t="shared" si="2"/>
        <v>43.963333333333324</v>
      </c>
      <c r="J76" s="25">
        <f t="shared" si="3"/>
        <v>2</v>
      </c>
    </row>
    <row r="77" spans="1:10" ht="14.25">
      <c r="A77" s="13">
        <v>80894</v>
      </c>
      <c r="B77" s="14" t="s">
        <v>60</v>
      </c>
      <c r="C77" s="15">
        <v>8</v>
      </c>
      <c r="D77" s="16">
        <v>0</v>
      </c>
      <c r="E77" s="17">
        <v>0</v>
      </c>
      <c r="F77" s="18">
        <v>0</v>
      </c>
      <c r="G77" s="19">
        <v>0</v>
      </c>
      <c r="H77" s="20">
        <v>0</v>
      </c>
      <c r="I77" s="24">
        <f t="shared" si="2"/>
        <v>0</v>
      </c>
      <c r="J77" s="25">
        <f t="shared" si="3"/>
        <v>2</v>
      </c>
    </row>
    <row r="78" spans="1:10" ht="14.25">
      <c r="A78" s="13">
        <v>80903</v>
      </c>
      <c r="B78" s="14" t="s">
        <v>64</v>
      </c>
      <c r="C78" s="15">
        <v>8</v>
      </c>
      <c r="D78" s="16">
        <v>0.6490873015873015</v>
      </c>
      <c r="E78" s="17">
        <v>0.25</v>
      </c>
      <c r="F78" s="18">
        <v>0.7</v>
      </c>
      <c r="G78" s="19">
        <v>0.5138888888888888</v>
      </c>
      <c r="H78" s="20">
        <v>0.42</v>
      </c>
      <c r="I78" s="24">
        <f t="shared" si="2"/>
        <v>52.736269841269845</v>
      </c>
      <c r="J78" s="25">
        <f t="shared" si="3"/>
        <v>3</v>
      </c>
    </row>
    <row r="79" spans="1:10" ht="14.25">
      <c r="A79" s="13">
        <v>80907</v>
      </c>
      <c r="B79" s="14" t="s">
        <v>68</v>
      </c>
      <c r="C79" s="15">
        <v>8</v>
      </c>
      <c r="D79" s="16">
        <v>0.6964285714285714</v>
      </c>
      <c r="E79" s="17">
        <v>1</v>
      </c>
      <c r="F79" s="18">
        <v>0.85</v>
      </c>
      <c r="G79" s="19">
        <v>0.7083333333333334</v>
      </c>
      <c r="H79" s="20">
        <v>0.4</v>
      </c>
      <c r="I79" s="24">
        <f t="shared" si="2"/>
        <v>67.31547619047619</v>
      </c>
      <c r="J79" s="25">
        <f t="shared" si="3"/>
        <v>4</v>
      </c>
    </row>
    <row r="80" spans="1:10" ht="14.25">
      <c r="A80" s="13">
        <v>80915</v>
      </c>
      <c r="B80" s="14" t="s">
        <v>72</v>
      </c>
      <c r="C80" s="15">
        <v>8</v>
      </c>
      <c r="D80" s="16">
        <v>0.5493650793650794</v>
      </c>
      <c r="E80" s="17">
        <v>0.5</v>
      </c>
      <c r="F80" s="18">
        <v>0.15</v>
      </c>
      <c r="G80" s="19">
        <v>0.06944444444444445</v>
      </c>
      <c r="H80" s="20">
        <v>0</v>
      </c>
      <c r="I80" s="24">
        <f t="shared" si="2"/>
        <v>16.078492063492064</v>
      </c>
      <c r="J80" s="25">
        <f t="shared" si="3"/>
        <v>2</v>
      </c>
    </row>
    <row r="81" spans="1:10" ht="14.25">
      <c r="A81" s="13">
        <v>80923</v>
      </c>
      <c r="B81" s="14" t="s">
        <v>76</v>
      </c>
      <c r="C81" s="15">
        <v>8</v>
      </c>
      <c r="D81" s="16">
        <v>0.35865079365079366</v>
      </c>
      <c r="E81" s="17">
        <v>0.25</v>
      </c>
      <c r="F81" s="18">
        <v>0.5</v>
      </c>
      <c r="G81" s="19">
        <v>0.2222222222222222</v>
      </c>
      <c r="H81" s="20">
        <v>0.38</v>
      </c>
      <c r="I81" s="24">
        <f t="shared" si="2"/>
        <v>35.75936507936508</v>
      </c>
      <c r="J81" s="25">
        <f t="shared" si="3"/>
        <v>2</v>
      </c>
    </row>
    <row r="82" spans="1:10" ht="14.25">
      <c r="A82" s="13">
        <v>80924</v>
      </c>
      <c r="B82" s="14" t="s">
        <v>77</v>
      </c>
      <c r="C82" s="15">
        <v>8</v>
      </c>
      <c r="D82" s="16">
        <v>0.5192857142857144</v>
      </c>
      <c r="E82" s="17">
        <v>0.875</v>
      </c>
      <c r="F82" s="18">
        <v>0.5</v>
      </c>
      <c r="G82" s="19">
        <v>0.2777777777777778</v>
      </c>
      <c r="H82" s="20">
        <v>0.15</v>
      </c>
      <c r="I82" s="24">
        <f t="shared" si="2"/>
        <v>37.17587301587301</v>
      </c>
      <c r="J82" s="25">
        <f t="shared" si="3"/>
        <v>2</v>
      </c>
    </row>
    <row r="83" spans="1:10" ht="14.25">
      <c r="A83" s="13">
        <v>80931</v>
      </c>
      <c r="B83" s="14" t="s">
        <v>81</v>
      </c>
      <c r="C83" s="15">
        <v>8</v>
      </c>
      <c r="D83" s="16">
        <v>0.5061507936507936</v>
      </c>
      <c r="E83" s="17">
        <v>0.75</v>
      </c>
      <c r="F83" s="18">
        <v>0.49</v>
      </c>
      <c r="G83" s="19">
        <v>0.4305555555555556</v>
      </c>
      <c r="H83" s="20">
        <v>0.62</v>
      </c>
      <c r="I83" s="24">
        <f t="shared" si="2"/>
        <v>53.6876984126984</v>
      </c>
      <c r="J83" s="25">
        <f t="shared" si="3"/>
        <v>3</v>
      </c>
    </row>
  </sheetData>
  <sheetProtection/>
  <mergeCells count="7">
    <mergeCell ref="P10:S10"/>
    <mergeCell ref="P5:S5"/>
    <mergeCell ref="T5:V5"/>
    <mergeCell ref="P6:S6"/>
    <mergeCell ref="P7:S7"/>
    <mergeCell ref="P8:S8"/>
    <mergeCell ref="P9:S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2012-12-02T17:10:37Z</dcterms:created>
  <dcterms:modified xsi:type="dcterms:W3CDTF">2013-02-12T07:39:55Z</dcterms:modified>
  <cp:category/>
  <cp:version/>
  <cp:contentType/>
  <cp:contentStatus/>
</cp:coreProperties>
</file>