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ake-up-Sept-2025\DAA\"/>
    </mc:Choice>
  </mc:AlternateContent>
  <bookViews>
    <workbookView xWindow="0" yWindow="0" windowWidth="19200" windowHeight="55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P10" i="1"/>
  <c r="G25" i="1"/>
  <c r="K17" i="1" l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6" i="1"/>
  <c r="L26" i="1" s="1"/>
  <c r="K27" i="1"/>
  <c r="L27" i="1" s="1"/>
  <c r="K28" i="1"/>
  <c r="L28" i="1" s="1"/>
  <c r="K30" i="1"/>
  <c r="L30" i="1" s="1"/>
  <c r="K31" i="1"/>
  <c r="L31" i="1" s="1"/>
  <c r="K32" i="1"/>
  <c r="L32" i="1" s="1"/>
  <c r="K33" i="1"/>
  <c r="L33" i="1" s="1"/>
  <c r="K34" i="1"/>
  <c r="L34" i="1" s="1"/>
  <c r="K36" i="1"/>
  <c r="L36" i="1" s="1"/>
  <c r="K37" i="1"/>
  <c r="L37" i="1" s="1"/>
  <c r="K38" i="1"/>
  <c r="L38" i="1" s="1"/>
  <c r="K39" i="1"/>
  <c r="L39" i="1" s="1"/>
  <c r="K40" i="1"/>
  <c r="L40" i="1" s="1"/>
  <c r="K43" i="1"/>
  <c r="L43" i="1" s="1"/>
  <c r="K44" i="1"/>
  <c r="L44" i="1" s="1"/>
  <c r="K46" i="1"/>
  <c r="L46" i="1" s="1"/>
  <c r="K47" i="1"/>
  <c r="L47" i="1" s="1"/>
  <c r="K50" i="1"/>
  <c r="L50" i="1" s="1"/>
  <c r="K51" i="1"/>
  <c r="L51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G17" i="1"/>
  <c r="G18" i="1"/>
  <c r="G19" i="1"/>
  <c r="G20" i="1"/>
  <c r="G21" i="1"/>
  <c r="G22" i="1"/>
  <c r="G23" i="1"/>
  <c r="G24" i="1"/>
  <c r="K25" i="1"/>
  <c r="L25" i="1" s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K42" i="1" s="1"/>
  <c r="L42" i="1" s="1"/>
  <c r="G43" i="1"/>
  <c r="G44" i="1"/>
  <c r="G45" i="1"/>
  <c r="K45" i="1" s="1"/>
  <c r="L45" i="1" s="1"/>
  <c r="G46" i="1"/>
  <c r="G47" i="1"/>
  <c r="G48" i="1"/>
  <c r="G49" i="1"/>
  <c r="G50" i="1"/>
  <c r="G51" i="1"/>
  <c r="G52" i="1"/>
  <c r="K52" i="1" s="1"/>
  <c r="L52" i="1" s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K70" i="1" s="1"/>
  <c r="L70" i="1" s="1"/>
  <c r="G71" i="1"/>
  <c r="G72" i="1"/>
  <c r="G73" i="1"/>
  <c r="G74" i="1"/>
  <c r="G75" i="1"/>
  <c r="G76" i="1"/>
  <c r="G77" i="1"/>
  <c r="G78" i="1"/>
  <c r="K63" i="1" l="1"/>
  <c r="L63" i="1" s="1"/>
  <c r="K62" i="1"/>
  <c r="L62" i="1" s="1"/>
  <c r="K54" i="1"/>
  <c r="L54" i="1" s="1"/>
  <c r="K53" i="1"/>
  <c r="L53" i="1" s="1"/>
  <c r="K49" i="1"/>
  <c r="L49" i="1" s="1"/>
  <c r="K48" i="1"/>
  <c r="L48" i="1" s="1"/>
  <c r="K41" i="1"/>
  <c r="L41" i="1" s="1"/>
  <c r="K35" i="1"/>
  <c r="L35" i="1" s="1"/>
  <c r="K29" i="1"/>
  <c r="L29" i="1" s="1"/>
  <c r="O16" i="1" s="1"/>
  <c r="O12" i="1" l="1"/>
  <c r="O13" i="1"/>
  <c r="O14" i="1"/>
  <c r="O15" i="1"/>
</calcChain>
</file>

<file path=xl/sharedStrings.xml><?xml version="1.0" encoding="utf-8"?>
<sst xmlns="http://schemas.openxmlformats.org/spreadsheetml/2006/main" count="199" uniqueCount="76">
  <si>
    <t>прот №</t>
  </si>
  <si>
    <t>Ф№</t>
  </si>
  <si>
    <t>яви ли се?</t>
  </si>
  <si>
    <t>шестобална оценка</t>
  </si>
  <si>
    <t>зад 1, точки, max 20</t>
  </si>
  <si>
    <t>зад 2, точки, max 40</t>
  </si>
  <si>
    <t>зад 3, точки, max 60</t>
  </si>
  <si>
    <t>оценка на зад., %</t>
  </si>
  <si>
    <t xml:space="preserve">въпрос 1, % </t>
  </si>
  <si>
    <t xml:space="preserve">въпрос 2, % </t>
  </si>
  <si>
    <t>оценка на теор.,  %</t>
  </si>
  <si>
    <t>оценка на изпита, %</t>
  </si>
  <si>
    <t>П2051</t>
  </si>
  <si>
    <t>0MI0400046</t>
  </si>
  <si>
    <t>0MI0400107</t>
  </si>
  <si>
    <t>0MI0400126</t>
  </si>
  <si>
    <t>0MI0400148</t>
  </si>
  <si>
    <t>0MI0400191</t>
  </si>
  <si>
    <t>0MI0400202</t>
  </si>
  <si>
    <t>0MI0400215</t>
  </si>
  <si>
    <t>0MI0400224</t>
  </si>
  <si>
    <t>0MI0400228</t>
  </si>
  <si>
    <t>1MI0400001</t>
  </si>
  <si>
    <t>Габриел Петков Шумански</t>
  </si>
  <si>
    <t>1MI0400027</t>
  </si>
  <si>
    <t>1MI0400116</t>
  </si>
  <si>
    <t>1MI0400131</t>
  </si>
  <si>
    <t>1MI0400259</t>
  </si>
  <si>
    <t>1MI8000047</t>
  </si>
  <si>
    <t>2MI0400125</t>
  </si>
  <si>
    <t>2MI0400138</t>
  </si>
  <si>
    <t>2MI0400140</t>
  </si>
  <si>
    <t>2MI0400181</t>
  </si>
  <si>
    <t>2MI0400268</t>
  </si>
  <si>
    <t>2MI8000084</t>
  </si>
  <si>
    <t>3MI0400004</t>
  </si>
  <si>
    <t>3MI0400119</t>
  </si>
  <si>
    <t>3MI0400147</t>
  </si>
  <si>
    <t>3MI0400175</t>
  </si>
  <si>
    <t>3MI0400188</t>
  </si>
  <si>
    <t>3MI0400251</t>
  </si>
  <si>
    <t>4MI0400115</t>
  </si>
  <si>
    <t>4MI0400143</t>
  </si>
  <si>
    <t>4MI0400156</t>
  </si>
  <si>
    <t>5MI0400152</t>
  </si>
  <si>
    <t>5MI0400193</t>
  </si>
  <si>
    <t>5MI0400282</t>
  </si>
  <si>
    <t>6MI0400016</t>
  </si>
  <si>
    <t>6MI0400031</t>
  </si>
  <si>
    <t>6MI0400072</t>
  </si>
  <si>
    <t>6MI0400118</t>
  </si>
  <si>
    <t>6MI0400120</t>
  </si>
  <si>
    <t>6MI0400248</t>
  </si>
  <si>
    <t>6MI0400289</t>
  </si>
  <si>
    <t>7MI0400038</t>
  </si>
  <si>
    <t>7MI0400285</t>
  </si>
  <si>
    <t>9MI0400158</t>
  </si>
  <si>
    <t>9MI0400173</t>
  </si>
  <si>
    <t>9MI0400199</t>
  </si>
  <si>
    <t>9MI0400247</t>
  </si>
  <si>
    <t>П2433</t>
  </si>
  <si>
    <t>не</t>
  </si>
  <si>
    <t>Превръщане на проценти в оценка</t>
  </si>
  <si>
    <t>прагови ст-сти на %тите</t>
  </si>
  <si>
    <t># явили се на изпит:</t>
  </si>
  <si>
    <t>двойки</t>
  </si>
  <si>
    <t>тройки</t>
  </si>
  <si>
    <t>четворки</t>
  </si>
  <si>
    <t>петици</t>
  </si>
  <si>
    <t>шестици</t>
  </si>
  <si>
    <t>да</t>
  </si>
  <si>
    <t>не се яви</t>
  </si>
  <si>
    <t>Sum</t>
  </si>
  <si>
    <t>Average</t>
  </si>
  <si>
    <t>Running Total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</si>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</sst>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0" xfId="0" applyAlignment="1"/>
    <xf numFmtId="0" fontId="2" fillId="3" borderId="0" xfId="0" applyFont="1" applyFill="1" applyAlignment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/>
    <xf numFmtId="0" fontId="0" fillId="5" borderId="0" xfId="0" applyFill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5" borderId="1" xfId="0" applyFill="1" applyBorder="1" applyAlignment="1">
      <alignment horizontal="center"/>
    </xf>
    <xf numFmtId="0" fontId="2" fillId="3" borderId="0" xfId="0" applyFont="1" applyFill="1" applyAlignment="1"/>
    <xf numFmtId="0" fontId="0" fillId="5" borderId="0" xfId="0" applyFill="1" applyAlignment="1"/>
    <xf numFmtId="0" fontId="0" fillId="4" borderId="0" xfId="0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Border="1" applyAlignment="1"/>
    <xf numFmtId="0" fontId="0" fillId="0" borderId="2" xfId="0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workbookViewId="0">
      <pane ySplit="1" topLeftCell="A39" activePane="bottomLeft" state="frozen"/>
      <selection pane="bottomLeft" activeCell="O45" sqref="O45"/>
    </sheetView>
  </sheetViews>
  <sheetFormatPr defaultRowHeight="14.5" x14ac:dyDescent="0.35"/>
  <cols>
    <col min="1" max="1" width="8.90625" customWidth="1"/>
    <col min="2" max="2" width="14.1796875" style="6" customWidth="1"/>
    <col min="3" max="3" width="6.453125" style="13" customWidth="1"/>
    <col min="4" max="10" width="8.7265625" style="13"/>
    <col min="11" max="11" width="9.54296875" style="13" customWidth="1"/>
    <col min="12" max="12" width="12.81640625" style="13" customWidth="1"/>
  </cols>
  <sheetData>
    <row r="1" spans="1:20" ht="43.5" x14ac:dyDescent="0.35">
      <c r="A1" s="1" t="s">
        <v>0</v>
      </c>
      <c r="B1" s="5" t="s">
        <v>1</v>
      </c>
      <c r="C1" s="3" t="s">
        <v>2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3" t="s">
        <v>9</v>
      </c>
      <c r="J1" s="3" t="s">
        <v>10</v>
      </c>
      <c r="K1" s="3" t="s">
        <v>11</v>
      </c>
      <c r="L1" s="4" t="s">
        <v>3</v>
      </c>
    </row>
    <row r="2" spans="1:20" ht="15" thickBot="1" x14ac:dyDescent="0.4">
      <c r="A2" s="28"/>
      <c r="B2" s="29"/>
      <c r="C2" s="30"/>
      <c r="D2" s="30"/>
      <c r="E2" s="30"/>
      <c r="F2" s="30"/>
      <c r="G2" s="30"/>
      <c r="H2" s="30"/>
      <c r="I2" s="30"/>
      <c r="J2" s="30"/>
      <c r="K2" s="30"/>
      <c r="L2" s="4"/>
      <c r="N2" s="23" t="s">
        <v>62</v>
      </c>
      <c r="O2" s="23"/>
      <c r="P2" s="23"/>
      <c r="Q2" s="23"/>
      <c r="R2" s="25" t="s">
        <v>63</v>
      </c>
      <c r="S2" s="25"/>
      <c r="T2" s="25"/>
    </row>
    <row r="3" spans="1:20" ht="15.5" thickTop="1" thickBot="1" x14ac:dyDescent="0.4">
      <c r="A3" s="31"/>
      <c r="B3" s="32"/>
      <c r="C3" s="33"/>
      <c r="D3" s="33"/>
      <c r="E3" s="33"/>
      <c r="F3" s="33"/>
      <c r="G3" s="33"/>
      <c r="H3" s="33"/>
      <c r="I3" s="33"/>
      <c r="J3" s="33"/>
      <c r="K3" s="33"/>
      <c r="L3" s="4"/>
      <c r="N3" s="26" t="str">
        <f>"под "&amp;$R$3&amp;"%: "</f>
        <v xml:space="preserve">под 35%: </v>
      </c>
      <c r="O3" s="26"/>
      <c r="P3" s="14">
        <v>2</v>
      </c>
      <c r="Q3" s="14"/>
      <c r="R3" s="15">
        <v>35</v>
      </c>
      <c r="S3" s="15"/>
      <c r="T3" s="15"/>
    </row>
    <row r="4" spans="1:20" ht="15" thickTop="1" x14ac:dyDescent="0.35">
      <c r="A4" s="34"/>
      <c r="B4" s="35"/>
      <c r="C4" s="36"/>
      <c r="D4" s="36"/>
      <c r="E4" s="36"/>
      <c r="F4" s="36"/>
      <c r="G4" s="36"/>
      <c r="H4" s="36"/>
      <c r="I4" s="36"/>
      <c r="J4" s="36"/>
      <c r="K4" s="36"/>
      <c r="L4" s="4"/>
      <c r="N4" s="23" t="str">
        <f>"от "&amp;$R$3&amp;"% до "&amp;$R$4&amp;"%:"</f>
        <v>от 35% до 51.25%:</v>
      </c>
      <c r="O4" s="23"/>
      <c r="P4" s="14">
        <v>3</v>
      </c>
      <c r="Q4" s="16"/>
      <c r="R4" s="15">
        <v>51.25</v>
      </c>
      <c r="S4" s="15"/>
      <c r="T4" s="15"/>
    </row>
    <row r="5" spans="1:20" x14ac:dyDescent="0.35">
      <c r="A5" s="37"/>
      <c r="B5" s="38"/>
      <c r="C5" s="39"/>
      <c r="D5" s="39"/>
      <c r="E5" s="39"/>
      <c r="F5" s="39"/>
      <c r="G5" s="39"/>
      <c r="H5" s="39"/>
      <c r="I5" s="39"/>
      <c r="J5" s="39"/>
      <c r="K5" s="39"/>
      <c r="L5" s="4"/>
      <c r="N5" s="27" t="str">
        <f>"от "&amp;$R$4&amp;"% до "&amp;$R$5&amp;"%:"</f>
        <v>от 51.25% до 67.5%:</v>
      </c>
      <c r="O5" s="27"/>
      <c r="P5" s="17">
        <v>4</v>
      </c>
      <c r="Q5" s="18"/>
      <c r="R5" s="15">
        <v>67.5</v>
      </c>
      <c r="S5" s="15"/>
      <c r="T5" s="15"/>
    </row>
    <row r="6" spans="1:20" x14ac:dyDescent="0.35">
      <c r="A6" s="37"/>
      <c r="B6" s="38"/>
      <c r="C6" s="39"/>
      <c r="D6" s="39"/>
      <c r="E6" s="39"/>
      <c r="F6" s="39"/>
      <c r="G6" s="39"/>
      <c r="H6" s="39"/>
      <c r="I6" s="39"/>
      <c r="J6" s="39"/>
      <c r="K6" s="39"/>
      <c r="L6" s="4"/>
      <c r="N6" s="27" t="str">
        <f>"от "&amp;$R$5&amp;"% до "&amp;$R$6&amp;"%:"</f>
        <v>от 67.5% до 83.75%:</v>
      </c>
      <c r="O6" s="27"/>
      <c r="P6" s="17">
        <v>5</v>
      </c>
      <c r="Q6" s="18"/>
      <c r="R6" s="15">
        <v>83.75</v>
      </c>
      <c r="S6" s="15"/>
      <c r="T6" s="15"/>
    </row>
    <row r="7" spans="1:20" x14ac:dyDescent="0.35">
      <c r="A7" s="37"/>
      <c r="B7" s="38"/>
      <c r="C7" s="39"/>
      <c r="D7" s="39"/>
      <c r="E7" s="39"/>
      <c r="F7" s="39"/>
      <c r="G7" s="39"/>
      <c r="H7" s="39"/>
      <c r="I7" s="39"/>
      <c r="J7" s="39"/>
      <c r="K7" s="39"/>
      <c r="L7" s="4"/>
      <c r="N7" s="23" t="str">
        <f>"над "&amp;$R$6&amp;"%:"</f>
        <v>над 83.75%:</v>
      </c>
      <c r="O7" s="23"/>
      <c r="P7" s="14">
        <v>6</v>
      </c>
      <c r="Q7" s="16"/>
      <c r="R7" s="15"/>
      <c r="S7" s="15"/>
      <c r="T7" s="15"/>
    </row>
    <row r="8" spans="1:20" x14ac:dyDescent="0.35">
      <c r="A8" s="37"/>
      <c r="B8" s="38"/>
      <c r="C8" s="39"/>
      <c r="D8" s="39"/>
      <c r="E8" s="39"/>
      <c r="F8" s="39"/>
      <c r="G8" s="39"/>
      <c r="H8" s="39"/>
      <c r="I8" s="39"/>
      <c r="J8" s="39"/>
      <c r="K8" s="39"/>
      <c r="L8" s="4"/>
      <c r="N8" s="15"/>
      <c r="O8" s="15"/>
      <c r="P8" s="15"/>
      <c r="Q8" s="15"/>
      <c r="R8" s="15"/>
      <c r="S8" s="15"/>
      <c r="T8" s="15"/>
    </row>
    <row r="9" spans="1:20" x14ac:dyDescent="0.35">
      <c r="A9" s="37"/>
      <c r="B9" s="38"/>
      <c r="C9" s="39"/>
      <c r="D9" s="39"/>
      <c r="E9" s="39"/>
      <c r="F9" s="39"/>
      <c r="G9" s="39"/>
      <c r="H9" s="39"/>
      <c r="I9" s="39"/>
      <c r="J9" s="39"/>
      <c r="K9" s="39"/>
      <c r="L9" s="4"/>
      <c r="O9" s="15"/>
      <c r="P9" s="15"/>
      <c r="Q9" s="15"/>
    </row>
    <row r="10" spans="1:20" x14ac:dyDescent="0.35">
      <c r="A10" s="37"/>
      <c r="B10" s="38"/>
      <c r="C10" s="39"/>
      <c r="D10" s="39"/>
      <c r="E10" s="39"/>
      <c r="F10" s="39"/>
      <c r="G10" s="39"/>
      <c r="H10" s="39"/>
      <c r="I10" s="39"/>
      <c r="J10" s="39"/>
      <c r="K10" s="39"/>
      <c r="L10" s="4"/>
      <c r="N10" s="24" t="s">
        <v>64</v>
      </c>
      <c r="O10" s="24"/>
      <c r="P10" s="19">
        <f>COUNTIF(C:C, "да")</f>
        <v>14</v>
      </c>
      <c r="Q10" s="15"/>
    </row>
    <row r="11" spans="1:20" x14ac:dyDescent="0.35">
      <c r="A11" s="37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4"/>
    </row>
    <row r="12" spans="1:20" x14ac:dyDescent="0.35">
      <c r="A12" s="37"/>
      <c r="B12" s="38"/>
      <c r="C12" s="39"/>
      <c r="D12" s="39"/>
      <c r="E12" s="39"/>
      <c r="F12" s="39"/>
      <c r="G12" s="39"/>
      <c r="H12" s="39"/>
      <c r="I12" s="39"/>
      <c r="J12" s="39"/>
      <c r="K12" s="39"/>
      <c r="L12" s="4"/>
      <c r="N12" t="s">
        <v>65</v>
      </c>
      <c r="O12">
        <f>COUNTIF(L:L,"слаб 2")</f>
        <v>12</v>
      </c>
    </row>
    <row r="13" spans="1:20" x14ac:dyDescent="0.35">
      <c r="A13" s="37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4"/>
      <c r="N13" t="s">
        <v>66</v>
      </c>
      <c r="O13">
        <f>COUNTIF(L:L,"среден 3")</f>
        <v>2</v>
      </c>
    </row>
    <row r="14" spans="1:20" x14ac:dyDescent="0.35">
      <c r="A14" s="37"/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4"/>
      <c r="N14" t="s">
        <v>67</v>
      </c>
      <c r="O14">
        <f>COUNTIF(L:L,"добър 4")</f>
        <v>0</v>
      </c>
    </row>
    <row r="15" spans="1:20" x14ac:dyDescent="0.35">
      <c r="A15" s="37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4"/>
      <c r="N15" t="s">
        <v>68</v>
      </c>
      <c r="O15">
        <f>COUNTIF(L:L,"мн. добър 5")</f>
        <v>0</v>
      </c>
    </row>
    <row r="16" spans="1:20" x14ac:dyDescent="0.35">
      <c r="A16" s="37"/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4"/>
      <c r="N16" t="s">
        <v>69</v>
      </c>
      <c r="O16">
        <f>COUNTIF(L:L,"отличен 6")</f>
        <v>0</v>
      </c>
    </row>
    <row r="17" spans="1:12" x14ac:dyDescent="0.35">
      <c r="A17" s="7" t="s">
        <v>12</v>
      </c>
      <c r="B17" s="8" t="s">
        <v>13</v>
      </c>
      <c r="C17" s="12" t="s">
        <v>61</v>
      </c>
      <c r="D17" s="12"/>
      <c r="E17" s="12"/>
      <c r="F17" s="12"/>
      <c r="G17" s="12">
        <f t="shared" ref="G17:G36" si="0">(D17+E17+F17)</f>
        <v>0</v>
      </c>
      <c r="H17" s="12"/>
      <c r="I17" s="12"/>
      <c r="J17" s="12">
        <f t="shared" ref="J17:J36" si="1">(H17+I17)/2</f>
        <v>0</v>
      </c>
      <c r="K17" s="12" t="str">
        <f t="shared" ref="K17:K36" si="2">IF(C17="не", "не се яви", IF(OR(G17&lt;15, J17&lt;15), 0, (G17+J17)/2 ))</f>
        <v>не се яви</v>
      </c>
      <c r="L17" s="4" t="str">
        <f>IF(K17="не се яви","", IF(K17&lt;$R$3, "слаб 2", IF(K17&lt;$R$4, "среден 3", IF(K17&lt;$R$5, "добър 4", IF(K17&lt;$R$6, "мн. добър 5", "отличен 6")))))</f>
        <v/>
      </c>
    </row>
    <row r="18" spans="1:12" x14ac:dyDescent="0.35">
      <c r="A18" s="1" t="s">
        <v>12</v>
      </c>
      <c r="B18" s="5" t="s">
        <v>14</v>
      </c>
      <c r="C18" s="2" t="s">
        <v>61</v>
      </c>
      <c r="D18" s="2"/>
      <c r="E18" s="2"/>
      <c r="F18" s="2"/>
      <c r="G18" s="2">
        <f t="shared" si="0"/>
        <v>0</v>
      </c>
      <c r="H18" s="2"/>
      <c r="I18" s="2"/>
      <c r="J18" s="2">
        <f t="shared" si="1"/>
        <v>0</v>
      </c>
      <c r="K18" s="2" t="str">
        <f t="shared" si="2"/>
        <v>не се яви</v>
      </c>
      <c r="L18" s="4" t="str">
        <f>IF(K18="не се яви","", IF(K18&lt;$R$3, "слаб 2", IF(K18&lt;$R$4, "среден 3", IF(K18&lt;$R$5, "добър 4", IF(K18&lt;$R$6, "мн. добър 5", "отличен 6")))))</f>
        <v/>
      </c>
    </row>
    <row r="19" spans="1:12" x14ac:dyDescent="0.35">
      <c r="A19" s="1" t="s">
        <v>12</v>
      </c>
      <c r="B19" s="5" t="s">
        <v>15</v>
      </c>
      <c r="C19" s="2" t="s">
        <v>61</v>
      </c>
      <c r="D19" s="2"/>
      <c r="E19" s="2"/>
      <c r="F19" s="2"/>
      <c r="G19" s="2">
        <f t="shared" si="0"/>
        <v>0</v>
      </c>
      <c r="H19" s="2"/>
      <c r="I19" s="2"/>
      <c r="J19" s="2">
        <f t="shared" si="1"/>
        <v>0</v>
      </c>
      <c r="K19" s="2" t="str">
        <f t="shared" si="2"/>
        <v>не се яви</v>
      </c>
      <c r="L19" s="4" t="str">
        <f>IF(K19="не се яви","", IF(K19&lt;$R$3, "слаб 2", IF(K19&lt;$R$4, "среден 3", IF(K19&lt;$R$5, "добър 4", IF(K19&lt;$R$6, "мн. добър 5", "отличен 6")))))</f>
        <v/>
      </c>
    </row>
    <row r="20" spans="1:12" x14ac:dyDescent="0.35">
      <c r="A20" s="1" t="s">
        <v>12</v>
      </c>
      <c r="B20" s="5" t="s">
        <v>16</v>
      </c>
      <c r="C20" s="2" t="s">
        <v>61</v>
      </c>
      <c r="D20" s="2"/>
      <c r="E20" s="2"/>
      <c r="F20" s="2"/>
      <c r="G20" s="2">
        <f t="shared" si="0"/>
        <v>0</v>
      </c>
      <c r="H20" s="2"/>
      <c r="I20" s="2"/>
      <c r="J20" s="2">
        <f t="shared" si="1"/>
        <v>0</v>
      </c>
      <c r="K20" s="2" t="str">
        <f t="shared" si="2"/>
        <v>не се яви</v>
      </c>
      <c r="L20" s="4" t="str">
        <f>IF(K20="не се яви","", IF(K20&lt;$R$3, "слаб 2", IF(K20&lt;$R$4, "среден 3", IF(K20&lt;$R$5, "добър 4", IF(K20&lt;$R$6, "мн. добър 5", "отличен 6")))))</f>
        <v/>
      </c>
    </row>
    <row r="21" spans="1:12" x14ac:dyDescent="0.35">
      <c r="A21" s="1" t="s">
        <v>12</v>
      </c>
      <c r="B21" s="5" t="s">
        <v>17</v>
      </c>
      <c r="C21" s="2" t="s">
        <v>61</v>
      </c>
      <c r="D21" s="2"/>
      <c r="E21" s="2"/>
      <c r="F21" s="2"/>
      <c r="G21" s="2">
        <f t="shared" si="0"/>
        <v>0</v>
      </c>
      <c r="H21" s="2"/>
      <c r="I21" s="2"/>
      <c r="J21" s="2">
        <f t="shared" si="1"/>
        <v>0</v>
      </c>
      <c r="K21" s="2" t="str">
        <f t="shared" si="2"/>
        <v>не се яви</v>
      </c>
      <c r="L21" s="4" t="str">
        <f>IF(K21="не се яви","", IF(K21&lt;$R$3, "слаб 2", IF(K21&lt;$R$4, "среден 3", IF(K21&lt;$R$5, "добър 4", IF(K21&lt;$R$6, "мн. добър 5", "отличен 6")))))</f>
        <v/>
      </c>
    </row>
    <row r="22" spans="1:12" x14ac:dyDescent="0.35">
      <c r="A22" s="1" t="s">
        <v>12</v>
      </c>
      <c r="B22" s="5" t="s">
        <v>18</v>
      </c>
      <c r="C22" s="2" t="s">
        <v>61</v>
      </c>
      <c r="D22" s="2"/>
      <c r="E22" s="2"/>
      <c r="F22" s="2"/>
      <c r="G22" s="2">
        <f t="shared" si="0"/>
        <v>0</v>
      </c>
      <c r="H22" s="2"/>
      <c r="I22" s="2"/>
      <c r="J22" s="2">
        <f t="shared" si="1"/>
        <v>0</v>
      </c>
      <c r="K22" s="2" t="str">
        <f t="shared" si="2"/>
        <v>не се яви</v>
      </c>
      <c r="L22" s="4" t="str">
        <f>IF(K22="не се яви","", IF(K22&lt;$R$3, "слаб 2", IF(K22&lt;$R$4, "среден 3", IF(K22&lt;$R$5, "добър 4", IF(K22&lt;$R$6, "мн. добър 5", "отличен 6")))))</f>
        <v/>
      </c>
    </row>
    <row r="23" spans="1:12" x14ac:dyDescent="0.35">
      <c r="A23" s="1" t="s">
        <v>12</v>
      </c>
      <c r="B23" s="5" t="s">
        <v>19</v>
      </c>
      <c r="C23" s="2" t="s">
        <v>61</v>
      </c>
      <c r="D23" s="2"/>
      <c r="E23" s="2"/>
      <c r="F23" s="2"/>
      <c r="G23" s="2">
        <f t="shared" si="0"/>
        <v>0</v>
      </c>
      <c r="H23" s="2"/>
      <c r="I23" s="2"/>
      <c r="J23" s="2">
        <f t="shared" si="1"/>
        <v>0</v>
      </c>
      <c r="K23" s="2" t="str">
        <f t="shared" si="2"/>
        <v>не се яви</v>
      </c>
      <c r="L23" s="4" t="str">
        <f>IF(K23="не се яви","", IF(K23&lt;$R$3, "слаб 2", IF(K23&lt;$R$4, "среден 3", IF(K23&lt;$R$5, "добър 4", IF(K23&lt;$R$6, "мн. добър 5", "отличен 6")))))</f>
        <v/>
      </c>
    </row>
    <row r="24" spans="1:12" x14ac:dyDescent="0.35">
      <c r="A24" s="1" t="s">
        <v>12</v>
      </c>
      <c r="B24" s="5" t="s">
        <v>20</v>
      </c>
      <c r="C24" s="2" t="s">
        <v>61</v>
      </c>
      <c r="D24" s="2"/>
      <c r="E24" s="2"/>
      <c r="F24" s="2"/>
      <c r="G24" s="2">
        <f t="shared" si="0"/>
        <v>0</v>
      </c>
      <c r="H24" s="2"/>
      <c r="I24" s="2"/>
      <c r="J24" s="2">
        <f t="shared" si="1"/>
        <v>0</v>
      </c>
      <c r="K24" s="2" t="str">
        <f t="shared" si="2"/>
        <v>не се яви</v>
      </c>
      <c r="L24" s="4" t="str">
        <f>IF(K24="не се яви","", IF(K24&lt;$R$3, "слаб 2", IF(K24&lt;$R$4, "среден 3", IF(K24&lt;$R$5, "добър 4", IF(K24&lt;$R$6, "мн. добър 5", "отличен 6")))))</f>
        <v/>
      </c>
    </row>
    <row r="25" spans="1:12" x14ac:dyDescent="0.35">
      <c r="A25" s="20" t="s">
        <v>12</v>
      </c>
      <c r="B25" s="21" t="s">
        <v>21</v>
      </c>
      <c r="C25" s="22" t="s">
        <v>70</v>
      </c>
      <c r="D25" s="22">
        <v>1</v>
      </c>
      <c r="E25" s="22">
        <v>10</v>
      </c>
      <c r="F25" s="22">
        <v>0</v>
      </c>
      <c r="G25" s="22">
        <f t="shared" si="0"/>
        <v>11</v>
      </c>
      <c r="H25" s="22"/>
      <c r="I25" s="22"/>
      <c r="J25" s="22">
        <f t="shared" si="1"/>
        <v>0</v>
      </c>
      <c r="K25" s="22">
        <f t="shared" si="2"/>
        <v>0</v>
      </c>
      <c r="L25" s="4" t="str">
        <f>IF(K25="не се яви","", IF(K25&lt;$R$3, "слаб 2", IF(K25&lt;$R$4, "среден 3", IF(K25&lt;$R$5, "добър 4", IF(K25&lt;$R$6, "мн. добър 5", "отличен 6")))))</f>
        <v>слаб 2</v>
      </c>
    </row>
    <row r="26" spans="1:12" x14ac:dyDescent="0.35">
      <c r="A26" s="1" t="s">
        <v>12</v>
      </c>
      <c r="B26" s="5" t="s">
        <v>22</v>
      </c>
      <c r="C26" s="2" t="s">
        <v>61</v>
      </c>
      <c r="D26" s="2"/>
      <c r="E26" s="2"/>
      <c r="F26" s="2"/>
      <c r="G26" s="2">
        <f t="shared" si="0"/>
        <v>0</v>
      </c>
      <c r="H26" s="2"/>
      <c r="I26" s="2"/>
      <c r="J26" s="2">
        <f t="shared" si="1"/>
        <v>0</v>
      </c>
      <c r="K26" s="2" t="str">
        <f t="shared" si="2"/>
        <v>не се яви</v>
      </c>
      <c r="L26" s="4" t="str">
        <f>IF(K26="не се яви","", IF(K26&lt;$R$3, "слаб 2", IF(K26&lt;$R$4, "среден 3", IF(K26&lt;$R$5, "добър 4", IF(K26&lt;$R$6, "мн. добър 5", "отличен 6")))))</f>
        <v/>
      </c>
    </row>
    <row r="27" spans="1:12" x14ac:dyDescent="0.35">
      <c r="A27" s="1" t="s">
        <v>12</v>
      </c>
      <c r="B27" s="5" t="s">
        <v>24</v>
      </c>
      <c r="C27" s="2" t="s">
        <v>61</v>
      </c>
      <c r="D27" s="2"/>
      <c r="E27" s="2"/>
      <c r="F27" s="2"/>
      <c r="G27" s="2">
        <f t="shared" si="0"/>
        <v>0</v>
      </c>
      <c r="H27" s="2"/>
      <c r="I27" s="2"/>
      <c r="J27" s="2">
        <f t="shared" si="1"/>
        <v>0</v>
      </c>
      <c r="K27" s="2" t="str">
        <f t="shared" si="2"/>
        <v>не се яви</v>
      </c>
      <c r="L27" s="4" t="str">
        <f>IF(K27="не се яви","", IF(K27&lt;$R$3, "слаб 2", IF(K27&lt;$R$4, "среден 3", IF(K27&lt;$R$5, "добър 4", IF(K27&lt;$R$6, "мн. добър 5", "отличен 6")))))</f>
        <v/>
      </c>
    </row>
    <row r="28" spans="1:12" x14ac:dyDescent="0.35">
      <c r="A28" s="1" t="s">
        <v>12</v>
      </c>
      <c r="B28" s="5" t="s">
        <v>25</v>
      </c>
      <c r="C28" s="2" t="s">
        <v>61</v>
      </c>
      <c r="D28" s="2"/>
      <c r="E28" s="2"/>
      <c r="F28" s="2"/>
      <c r="G28" s="2">
        <f t="shared" si="0"/>
        <v>0</v>
      </c>
      <c r="H28" s="2"/>
      <c r="I28" s="2"/>
      <c r="J28" s="2">
        <f t="shared" si="1"/>
        <v>0</v>
      </c>
      <c r="K28" s="2" t="str">
        <f t="shared" si="2"/>
        <v>не се яви</v>
      </c>
      <c r="L28" s="4" t="str">
        <f>IF(K28="не се яви","", IF(K28&lt;$R$3, "слаб 2", IF(K28&lt;$R$4, "среден 3", IF(K28&lt;$R$5, "добър 4", IF(K28&lt;$R$6, "мн. добър 5", "отличен 6")))))</f>
        <v/>
      </c>
    </row>
    <row r="29" spans="1:12" x14ac:dyDescent="0.35">
      <c r="A29" s="20" t="s">
        <v>12</v>
      </c>
      <c r="B29" s="21" t="s">
        <v>26</v>
      </c>
      <c r="C29" s="22" t="s">
        <v>70</v>
      </c>
      <c r="D29" s="22"/>
      <c r="E29" s="22"/>
      <c r="F29" s="22"/>
      <c r="G29" s="22">
        <f t="shared" si="0"/>
        <v>0</v>
      </c>
      <c r="H29" s="22">
        <v>0</v>
      </c>
      <c r="I29" s="22">
        <v>0</v>
      </c>
      <c r="J29" s="22">
        <f t="shared" si="1"/>
        <v>0</v>
      </c>
      <c r="K29" s="22">
        <f t="shared" si="2"/>
        <v>0</v>
      </c>
      <c r="L29" s="4" t="str">
        <f>IF(K29="не се яви","", IF(K29&lt;$R$3, "слаб 2", IF(K29&lt;$R$4, "среден 3", IF(K29&lt;$R$5, "добър 4", IF(K29&lt;$R$6, "мн. добър 5", "отличен 6")))))</f>
        <v>слаб 2</v>
      </c>
    </row>
    <row r="30" spans="1:12" x14ac:dyDescent="0.35">
      <c r="A30" s="1" t="s">
        <v>12</v>
      </c>
      <c r="B30" s="5" t="s">
        <v>27</v>
      </c>
      <c r="C30" s="2" t="s">
        <v>61</v>
      </c>
      <c r="D30" s="2"/>
      <c r="E30" s="2"/>
      <c r="F30" s="2"/>
      <c r="G30" s="2">
        <f t="shared" si="0"/>
        <v>0</v>
      </c>
      <c r="H30" s="2"/>
      <c r="I30" s="2"/>
      <c r="J30" s="2">
        <f t="shared" si="1"/>
        <v>0</v>
      </c>
      <c r="K30" s="2" t="str">
        <f t="shared" si="2"/>
        <v>не се яви</v>
      </c>
      <c r="L30" s="4" t="str">
        <f>IF(K30="не се яви","", IF(K30&lt;$R$3, "слаб 2", IF(K30&lt;$R$4, "среден 3", IF(K30&lt;$R$5, "добър 4", IF(K30&lt;$R$6, "мн. добър 5", "отличен 6")))))</f>
        <v/>
      </c>
    </row>
    <row r="31" spans="1:12" x14ac:dyDescent="0.35">
      <c r="A31" s="1" t="s">
        <v>12</v>
      </c>
      <c r="B31" s="5" t="s">
        <v>28</v>
      </c>
      <c r="C31" s="2" t="s">
        <v>61</v>
      </c>
      <c r="D31" s="2"/>
      <c r="E31" s="2"/>
      <c r="F31" s="2"/>
      <c r="G31" s="2">
        <f t="shared" si="0"/>
        <v>0</v>
      </c>
      <c r="H31" s="2"/>
      <c r="I31" s="2"/>
      <c r="J31" s="2">
        <f t="shared" si="1"/>
        <v>0</v>
      </c>
      <c r="K31" s="2" t="str">
        <f t="shared" si="2"/>
        <v>не се яви</v>
      </c>
      <c r="L31" s="4" t="str">
        <f>IF(K31="не се яви","", IF(K31&lt;$R$3, "слаб 2", IF(K31&lt;$R$4, "среден 3", IF(K31&lt;$R$5, "добър 4", IF(K31&lt;$R$6, "мн. добър 5", "отличен 6")))))</f>
        <v/>
      </c>
    </row>
    <row r="32" spans="1:12" x14ac:dyDescent="0.35">
      <c r="A32" s="1" t="s">
        <v>12</v>
      </c>
      <c r="B32" s="5" t="s">
        <v>29</v>
      </c>
      <c r="C32" s="2" t="s">
        <v>61</v>
      </c>
      <c r="D32" s="2"/>
      <c r="E32" s="2"/>
      <c r="F32" s="2"/>
      <c r="G32" s="2">
        <f t="shared" si="0"/>
        <v>0</v>
      </c>
      <c r="H32" s="2"/>
      <c r="I32" s="2"/>
      <c r="J32" s="2">
        <f t="shared" si="1"/>
        <v>0</v>
      </c>
      <c r="K32" s="2" t="str">
        <f t="shared" si="2"/>
        <v>не се яви</v>
      </c>
      <c r="L32" s="4" t="str">
        <f>IF(K32="не се яви","", IF(K32&lt;$R$3, "слаб 2", IF(K32&lt;$R$4, "среден 3", IF(K32&lt;$R$5, "добър 4", IF(K32&lt;$R$6, "мн. добър 5", "отличен 6")))))</f>
        <v/>
      </c>
    </row>
    <row r="33" spans="1:12" x14ac:dyDescent="0.35">
      <c r="A33" s="1" t="s">
        <v>12</v>
      </c>
      <c r="B33" s="5" t="s">
        <v>30</v>
      </c>
      <c r="C33" s="2" t="s">
        <v>61</v>
      </c>
      <c r="D33" s="2"/>
      <c r="E33" s="2"/>
      <c r="F33" s="2"/>
      <c r="G33" s="2">
        <f t="shared" si="0"/>
        <v>0</v>
      </c>
      <c r="H33" s="2"/>
      <c r="I33" s="2"/>
      <c r="J33" s="2">
        <f t="shared" si="1"/>
        <v>0</v>
      </c>
      <c r="K33" s="2" t="str">
        <f t="shared" si="2"/>
        <v>не се яви</v>
      </c>
      <c r="L33" s="4" t="str">
        <f>IF(K33="не се яви","", IF(K33&lt;$R$3, "слаб 2", IF(K33&lt;$R$4, "среден 3", IF(K33&lt;$R$5, "добър 4", IF(K33&lt;$R$6, "мн. добър 5", "отличен 6")))))</f>
        <v/>
      </c>
    </row>
    <row r="34" spans="1:12" x14ac:dyDescent="0.35">
      <c r="A34" s="1" t="s">
        <v>12</v>
      </c>
      <c r="B34" s="5" t="s">
        <v>31</v>
      </c>
      <c r="C34" s="2" t="s">
        <v>61</v>
      </c>
      <c r="D34" s="2"/>
      <c r="E34" s="2"/>
      <c r="F34" s="2"/>
      <c r="G34" s="2">
        <f t="shared" si="0"/>
        <v>0</v>
      </c>
      <c r="H34" s="2"/>
      <c r="I34" s="2"/>
      <c r="J34" s="2">
        <f t="shared" si="1"/>
        <v>0</v>
      </c>
      <c r="K34" s="2" t="str">
        <f t="shared" si="2"/>
        <v>не се яви</v>
      </c>
      <c r="L34" s="4" t="str">
        <f>IF(K34="не се яви","", IF(K34&lt;$R$3, "слаб 2", IF(K34&lt;$R$4, "среден 3", IF(K34&lt;$R$5, "добър 4", IF(K34&lt;$R$6, "мн. добър 5", "отличен 6")))))</f>
        <v/>
      </c>
    </row>
    <row r="35" spans="1:12" x14ac:dyDescent="0.35">
      <c r="A35" s="20" t="s">
        <v>12</v>
      </c>
      <c r="B35" s="21" t="s">
        <v>32</v>
      </c>
      <c r="C35" s="22" t="s">
        <v>70</v>
      </c>
      <c r="D35" s="22"/>
      <c r="E35" s="22"/>
      <c r="F35" s="22"/>
      <c r="G35" s="22">
        <f t="shared" si="0"/>
        <v>0</v>
      </c>
      <c r="H35" s="22">
        <v>0</v>
      </c>
      <c r="I35" s="22">
        <v>0</v>
      </c>
      <c r="J35" s="22">
        <f t="shared" si="1"/>
        <v>0</v>
      </c>
      <c r="K35" s="22">
        <f t="shared" si="2"/>
        <v>0</v>
      </c>
      <c r="L35" s="4" t="str">
        <f>IF(K35="не се яви","", IF(K35&lt;$R$3, "слаб 2", IF(K35&lt;$R$4, "среден 3", IF(K35&lt;$R$5, "добър 4", IF(K35&lt;$R$6, "мн. добър 5", "отличен 6")))))</f>
        <v>слаб 2</v>
      </c>
    </row>
    <row r="36" spans="1:12" x14ac:dyDescent="0.35">
      <c r="A36" s="1" t="s">
        <v>12</v>
      </c>
      <c r="B36" s="5" t="s">
        <v>33</v>
      </c>
      <c r="C36" s="2" t="s">
        <v>61</v>
      </c>
      <c r="D36" s="2"/>
      <c r="E36" s="2"/>
      <c r="F36" s="2"/>
      <c r="G36" s="2">
        <f t="shared" si="0"/>
        <v>0</v>
      </c>
      <c r="H36" s="2"/>
      <c r="I36" s="2"/>
      <c r="J36" s="2">
        <f t="shared" si="1"/>
        <v>0</v>
      </c>
      <c r="K36" s="2" t="str">
        <f t="shared" si="2"/>
        <v>не се яви</v>
      </c>
      <c r="L36" s="4" t="str">
        <f>IF(K36="не се яви","", IF(K36&lt;$R$3, "слаб 2", IF(K36&lt;$R$4, "среден 3", IF(K36&lt;$R$5, "добър 4", IF(K36&lt;$R$6, "мн. добър 5", "отличен 6")))))</f>
        <v/>
      </c>
    </row>
    <row r="37" spans="1:12" x14ac:dyDescent="0.35">
      <c r="A37" s="1" t="s">
        <v>12</v>
      </c>
      <c r="B37" s="5" t="s">
        <v>34</v>
      </c>
      <c r="C37" s="2" t="s">
        <v>61</v>
      </c>
      <c r="D37" s="2"/>
      <c r="E37" s="2"/>
      <c r="F37" s="2"/>
      <c r="G37" s="2">
        <f t="shared" ref="G37:G76" si="3">(D37+E37+F37)</f>
        <v>0</v>
      </c>
      <c r="H37" s="2"/>
      <c r="I37" s="2"/>
      <c r="J37" s="2">
        <f t="shared" ref="J37:J76" si="4">(H37+I37)/2</f>
        <v>0</v>
      </c>
      <c r="K37" s="2" t="str">
        <f t="shared" ref="K37:K76" si="5">IF(C37="не", "не се яви", IF(OR(G37&lt;15, J37&lt;15), 0, (G37+J37)/2 ))</f>
        <v>не се яви</v>
      </c>
      <c r="L37" s="4" t="str">
        <f>IF(K37="не се яви","", IF(K37&lt;$R$3, "слаб 2", IF(K37&lt;$R$4, "среден 3", IF(K37&lt;$R$5, "добър 4", IF(K37&lt;$R$6, "мн. добър 5", "отличен 6")))))</f>
        <v/>
      </c>
    </row>
    <row r="38" spans="1:12" x14ac:dyDescent="0.35">
      <c r="A38" s="1" t="s">
        <v>12</v>
      </c>
      <c r="B38" s="5" t="s">
        <v>35</v>
      </c>
      <c r="C38" s="2" t="s">
        <v>61</v>
      </c>
      <c r="D38" s="2"/>
      <c r="E38" s="2"/>
      <c r="F38" s="2"/>
      <c r="G38" s="2">
        <f t="shared" si="3"/>
        <v>0</v>
      </c>
      <c r="H38" s="2"/>
      <c r="I38" s="2"/>
      <c r="J38" s="2">
        <f t="shared" si="4"/>
        <v>0</v>
      </c>
      <c r="K38" s="2" t="str">
        <f t="shared" si="5"/>
        <v>не се яви</v>
      </c>
      <c r="L38" s="4" t="str">
        <f>IF(K38="не се яви","", IF(K38&lt;$R$3, "слаб 2", IF(K38&lt;$R$4, "среден 3", IF(K38&lt;$R$5, "добър 4", IF(K38&lt;$R$6, "мн. добър 5", "отличен 6")))))</f>
        <v/>
      </c>
    </row>
    <row r="39" spans="1:12" x14ac:dyDescent="0.35">
      <c r="A39" s="1" t="s">
        <v>12</v>
      </c>
      <c r="B39" s="5" t="s">
        <v>36</v>
      </c>
      <c r="C39" s="2" t="s">
        <v>61</v>
      </c>
      <c r="D39" s="2"/>
      <c r="E39" s="2"/>
      <c r="F39" s="2"/>
      <c r="G39" s="2">
        <f t="shared" si="3"/>
        <v>0</v>
      </c>
      <c r="H39" s="2"/>
      <c r="I39" s="2"/>
      <c r="J39" s="2">
        <f t="shared" si="4"/>
        <v>0</v>
      </c>
      <c r="K39" s="2" t="str">
        <f t="shared" si="5"/>
        <v>не се яви</v>
      </c>
      <c r="L39" s="4" t="str">
        <f>IF(K39="не се яви","", IF(K39&lt;$R$3, "слаб 2", IF(K39&lt;$R$4, "среден 3", IF(K39&lt;$R$5, "добър 4", IF(K39&lt;$R$6, "мн. добър 5", "отличен 6")))))</f>
        <v/>
      </c>
    </row>
    <row r="40" spans="1:12" x14ac:dyDescent="0.35">
      <c r="A40" s="1" t="s">
        <v>12</v>
      </c>
      <c r="B40" s="5" t="s">
        <v>37</v>
      </c>
      <c r="C40" s="2" t="s">
        <v>61</v>
      </c>
      <c r="D40" s="2"/>
      <c r="E40" s="2"/>
      <c r="F40" s="2"/>
      <c r="G40" s="2">
        <f t="shared" si="3"/>
        <v>0</v>
      </c>
      <c r="H40" s="2"/>
      <c r="I40" s="2"/>
      <c r="J40" s="2">
        <f t="shared" si="4"/>
        <v>0</v>
      </c>
      <c r="K40" s="2" t="str">
        <f t="shared" si="5"/>
        <v>не се яви</v>
      </c>
      <c r="L40" s="4" t="str">
        <f>IF(K40="не се яви","", IF(K40&lt;$R$3, "слаб 2", IF(K40&lt;$R$4, "среден 3", IF(K40&lt;$R$5, "добър 4", IF(K40&lt;$R$6, "мн. добър 5", "отличен 6")))))</f>
        <v/>
      </c>
    </row>
    <row r="41" spans="1:12" x14ac:dyDescent="0.35">
      <c r="A41" s="20" t="s">
        <v>12</v>
      </c>
      <c r="B41" s="21" t="s">
        <v>38</v>
      </c>
      <c r="C41" s="22" t="s">
        <v>70</v>
      </c>
      <c r="D41" s="22"/>
      <c r="E41" s="22"/>
      <c r="F41" s="22"/>
      <c r="G41" s="22">
        <f t="shared" si="3"/>
        <v>0</v>
      </c>
      <c r="H41" s="22">
        <v>0</v>
      </c>
      <c r="I41" s="22">
        <v>0</v>
      </c>
      <c r="J41" s="22">
        <f t="shared" si="4"/>
        <v>0</v>
      </c>
      <c r="K41" s="22">
        <f t="shared" si="5"/>
        <v>0</v>
      </c>
      <c r="L41" s="4" t="str">
        <f>IF(K41="не се яви","", IF(K41&lt;$R$3, "слаб 2", IF(K41&lt;$R$4, "среден 3", IF(K41&lt;$R$5, "добър 4", IF(K41&lt;$R$6, "мн. добър 5", "отличен 6")))))</f>
        <v>слаб 2</v>
      </c>
    </row>
    <row r="42" spans="1:12" x14ac:dyDescent="0.35">
      <c r="A42" s="20" t="s">
        <v>12</v>
      </c>
      <c r="B42" s="21" t="s">
        <v>39</v>
      </c>
      <c r="C42" s="22" t="s">
        <v>70</v>
      </c>
      <c r="D42" s="22">
        <v>1</v>
      </c>
      <c r="E42" s="22">
        <v>35</v>
      </c>
      <c r="F42" s="22"/>
      <c r="G42" s="22">
        <f t="shared" si="3"/>
        <v>36</v>
      </c>
      <c r="H42" s="22">
        <v>100</v>
      </c>
      <c r="I42" s="22">
        <v>5</v>
      </c>
      <c r="J42" s="22">
        <f t="shared" si="4"/>
        <v>52.5</v>
      </c>
      <c r="K42" s="22">
        <f t="shared" si="5"/>
        <v>44.25</v>
      </c>
      <c r="L42" s="4" t="str">
        <f>IF(K42="не се яви","", IF(K42&lt;$R$3, "слаб 2", IF(K42&lt;$R$4, "среден 3", IF(K42&lt;$R$5, "добър 4", IF(K42&lt;$R$6, "мн. добър 5", "отличен 6")))))</f>
        <v>среден 3</v>
      </c>
    </row>
    <row r="43" spans="1:12" x14ac:dyDescent="0.35">
      <c r="A43" s="1" t="s">
        <v>12</v>
      </c>
      <c r="B43" s="5" t="s">
        <v>40</v>
      </c>
      <c r="C43" s="2" t="s">
        <v>61</v>
      </c>
      <c r="D43" s="2"/>
      <c r="E43" s="2"/>
      <c r="F43" s="2"/>
      <c r="G43" s="2">
        <f t="shared" si="3"/>
        <v>0</v>
      </c>
      <c r="H43" s="2"/>
      <c r="I43" s="2"/>
      <c r="J43" s="2">
        <f t="shared" si="4"/>
        <v>0</v>
      </c>
      <c r="K43" s="2" t="str">
        <f t="shared" si="5"/>
        <v>не се яви</v>
      </c>
      <c r="L43" s="4" t="str">
        <f>IF(K43="не се яви","", IF(K43&lt;$R$3, "слаб 2", IF(K43&lt;$R$4, "среден 3", IF(K43&lt;$R$5, "добър 4", IF(K43&lt;$R$6, "мн. добър 5", "отличен 6")))))</f>
        <v/>
      </c>
    </row>
    <row r="44" spans="1:12" x14ac:dyDescent="0.35">
      <c r="A44" s="1" t="s">
        <v>12</v>
      </c>
      <c r="B44" s="5">
        <v>44353</v>
      </c>
      <c r="C44" s="2" t="s">
        <v>61</v>
      </c>
      <c r="D44" s="2"/>
      <c r="E44" s="2"/>
      <c r="F44" s="2"/>
      <c r="G44" s="2">
        <f t="shared" si="3"/>
        <v>0</v>
      </c>
      <c r="H44" s="2"/>
      <c r="I44" s="2"/>
      <c r="J44" s="2">
        <f t="shared" si="4"/>
        <v>0</v>
      </c>
      <c r="K44" s="2" t="str">
        <f t="shared" si="5"/>
        <v>не се яви</v>
      </c>
      <c r="L44" s="4" t="str">
        <f>IF(K44="не се яви","", IF(K44&lt;$R$3, "слаб 2", IF(K44&lt;$R$4, "среден 3", IF(K44&lt;$R$5, "добър 4", IF(K44&lt;$R$6, "мн. добър 5", "отличен 6")))))</f>
        <v/>
      </c>
    </row>
    <row r="45" spans="1:12" x14ac:dyDescent="0.35">
      <c r="A45" s="20" t="s">
        <v>12</v>
      </c>
      <c r="B45" s="21">
        <v>45439</v>
      </c>
      <c r="C45" s="22" t="s">
        <v>70</v>
      </c>
      <c r="D45" s="22">
        <v>1</v>
      </c>
      <c r="E45" s="22">
        <v>0</v>
      </c>
      <c r="F45" s="22">
        <v>0</v>
      </c>
      <c r="G45" s="22">
        <f t="shared" si="3"/>
        <v>1</v>
      </c>
      <c r="H45" s="22"/>
      <c r="I45" s="22"/>
      <c r="J45" s="22">
        <f t="shared" si="4"/>
        <v>0</v>
      </c>
      <c r="K45" s="22">
        <f t="shared" si="5"/>
        <v>0</v>
      </c>
      <c r="L45" s="4" t="str">
        <f>IF(K45="не се яви","", IF(K45&lt;$R$3, "слаб 2", IF(K45&lt;$R$4, "среден 3", IF(K45&lt;$R$5, "добър 4", IF(K45&lt;$R$6, "мн. добър 5", "отличен 6")))))</f>
        <v>слаб 2</v>
      </c>
    </row>
    <row r="46" spans="1:12" x14ac:dyDescent="0.35">
      <c r="A46" s="1" t="s">
        <v>12</v>
      </c>
      <c r="B46" s="5">
        <v>45456</v>
      </c>
      <c r="C46" s="2" t="s">
        <v>61</v>
      </c>
      <c r="D46" s="2"/>
      <c r="E46" s="2"/>
      <c r="F46" s="2"/>
      <c r="G46" s="2">
        <f t="shared" si="3"/>
        <v>0</v>
      </c>
      <c r="H46" s="2"/>
      <c r="I46" s="2"/>
      <c r="J46" s="2">
        <f t="shared" si="4"/>
        <v>0</v>
      </c>
      <c r="K46" s="2" t="str">
        <f t="shared" si="5"/>
        <v>не се яви</v>
      </c>
      <c r="L46" s="4" t="str">
        <f>IF(K46="не се яви","", IF(K46&lt;$R$3, "слаб 2", IF(K46&lt;$R$4, "среден 3", IF(K46&lt;$R$5, "добър 4", IF(K46&lt;$R$6, "мн. добър 5", "отличен 6")))))</f>
        <v/>
      </c>
    </row>
    <row r="47" spans="1:12" x14ac:dyDescent="0.35">
      <c r="A47" s="1" t="s">
        <v>12</v>
      </c>
      <c r="B47" s="5">
        <v>45484</v>
      </c>
      <c r="C47" s="2" t="s">
        <v>61</v>
      </c>
      <c r="D47" s="2"/>
      <c r="E47" s="2"/>
      <c r="F47" s="2"/>
      <c r="G47" s="2">
        <f t="shared" si="3"/>
        <v>0</v>
      </c>
      <c r="H47" s="2"/>
      <c r="I47" s="2"/>
      <c r="J47" s="2">
        <f t="shared" si="4"/>
        <v>0</v>
      </c>
      <c r="K47" s="2" t="str">
        <f t="shared" si="5"/>
        <v>не се яви</v>
      </c>
      <c r="L47" s="4" t="str">
        <f>IF(K47="не се яви","", IF(K47&lt;$R$3, "слаб 2", IF(K47&lt;$R$4, "среден 3", IF(K47&lt;$R$5, "добър 4", IF(K47&lt;$R$6, "мн. добър 5", "отличен 6")))))</f>
        <v/>
      </c>
    </row>
    <row r="48" spans="1:12" x14ac:dyDescent="0.35">
      <c r="A48" s="20" t="s">
        <v>12</v>
      </c>
      <c r="B48" s="21">
        <v>45560</v>
      </c>
      <c r="C48" s="22" t="s">
        <v>70</v>
      </c>
      <c r="D48" s="22"/>
      <c r="E48" s="22"/>
      <c r="F48" s="22"/>
      <c r="G48" s="22">
        <f t="shared" si="3"/>
        <v>0</v>
      </c>
      <c r="H48" s="22">
        <v>0</v>
      </c>
      <c r="I48" s="22">
        <v>0</v>
      </c>
      <c r="J48" s="22">
        <f t="shared" si="4"/>
        <v>0</v>
      </c>
      <c r="K48" s="22">
        <f t="shared" si="5"/>
        <v>0</v>
      </c>
      <c r="L48" s="4" t="str">
        <f>IF(K48="не се яви","", IF(K48&lt;$R$3, "слаб 2", IF(K48&lt;$R$4, "среден 3", IF(K48&lt;$R$5, "добър 4", IF(K48&lt;$R$6, "мн. добър 5", "отличен 6")))))</f>
        <v>слаб 2</v>
      </c>
    </row>
    <row r="49" spans="1:12" x14ac:dyDescent="0.35">
      <c r="A49" s="20" t="s">
        <v>12</v>
      </c>
      <c r="B49" s="21">
        <v>45616</v>
      </c>
      <c r="C49" s="22" t="s">
        <v>70</v>
      </c>
      <c r="D49" s="22"/>
      <c r="E49" s="22"/>
      <c r="F49" s="22"/>
      <c r="G49" s="22">
        <f t="shared" si="3"/>
        <v>0</v>
      </c>
      <c r="H49" s="22">
        <v>0</v>
      </c>
      <c r="I49" s="22">
        <v>0</v>
      </c>
      <c r="J49" s="22">
        <f t="shared" si="4"/>
        <v>0</v>
      </c>
      <c r="K49" s="22">
        <f t="shared" si="5"/>
        <v>0</v>
      </c>
      <c r="L49" s="4" t="str">
        <f>IF(K49="не се яви","", IF(K49&lt;$R$3, "слаб 2", IF(K49&lt;$R$4, "среден 3", IF(K49&lt;$R$5, "добър 4", IF(K49&lt;$R$6, "мн. добър 5", "отличен 6")))))</f>
        <v>слаб 2</v>
      </c>
    </row>
    <row r="50" spans="1:12" x14ac:dyDescent="0.35">
      <c r="A50" s="1" t="s">
        <v>12</v>
      </c>
      <c r="B50" s="5">
        <v>45660</v>
      </c>
      <c r="C50" s="2" t="s">
        <v>61</v>
      </c>
      <c r="D50" s="2"/>
      <c r="E50" s="2"/>
      <c r="F50" s="2"/>
      <c r="G50" s="2">
        <f t="shared" si="3"/>
        <v>0</v>
      </c>
      <c r="H50" s="2"/>
      <c r="I50" s="2"/>
      <c r="J50" s="2">
        <f t="shared" si="4"/>
        <v>0</v>
      </c>
      <c r="K50" s="2" t="str">
        <f t="shared" si="5"/>
        <v>не се яви</v>
      </c>
      <c r="L50" s="4" t="str">
        <f>IF(K50="не се яви","", IF(K50&lt;$R$3, "слаб 2", IF(K50&lt;$R$4, "среден 3", IF(K50&lt;$R$5, "добър 4", IF(K50&lt;$R$6, "мн. добър 5", "отличен 6")))))</f>
        <v/>
      </c>
    </row>
    <row r="51" spans="1:12" x14ac:dyDescent="0.35">
      <c r="A51" s="1" t="s">
        <v>12</v>
      </c>
      <c r="B51" s="5">
        <v>45682</v>
      </c>
      <c r="C51" s="2" t="s">
        <v>61</v>
      </c>
      <c r="D51" s="2"/>
      <c r="E51" s="2"/>
      <c r="F51" s="2"/>
      <c r="G51" s="2">
        <f t="shared" si="3"/>
        <v>0</v>
      </c>
      <c r="H51" s="2"/>
      <c r="I51" s="2"/>
      <c r="J51" s="2">
        <f t="shared" si="4"/>
        <v>0</v>
      </c>
      <c r="K51" s="2" t="str">
        <f t="shared" si="5"/>
        <v>не се яви</v>
      </c>
      <c r="L51" s="4" t="str">
        <f>IF(K51="не се яви","", IF(K51&lt;$R$3, "слаб 2", IF(K51&lt;$R$4, "среден 3", IF(K51&lt;$R$5, "добър 4", IF(K51&lt;$R$6, "мн. добър 5", "отличен 6")))))</f>
        <v/>
      </c>
    </row>
    <row r="52" spans="1:12" x14ac:dyDescent="0.35">
      <c r="A52" s="20" t="s">
        <v>12</v>
      </c>
      <c r="B52" s="21">
        <v>45713</v>
      </c>
      <c r="C52" s="22" t="s">
        <v>70</v>
      </c>
      <c r="D52" s="22"/>
      <c r="E52" s="22"/>
      <c r="F52" s="22"/>
      <c r="G52" s="22">
        <f t="shared" si="3"/>
        <v>0</v>
      </c>
      <c r="H52" s="22"/>
      <c r="I52" s="22"/>
      <c r="J52" s="22">
        <f t="shared" si="4"/>
        <v>0</v>
      </c>
      <c r="K52" s="22">
        <f t="shared" si="5"/>
        <v>0</v>
      </c>
      <c r="L52" s="4" t="str">
        <f>IF(K52="не се яви","", IF(K52&lt;$R$3, "слаб 2", IF(K52&lt;$R$4, "среден 3", IF(K52&lt;$R$5, "добър 4", IF(K52&lt;$R$6, "мн. добър 5", "отличен 6")))))</f>
        <v>слаб 2</v>
      </c>
    </row>
    <row r="53" spans="1:12" x14ac:dyDescent="0.35">
      <c r="A53" s="20" t="s">
        <v>12</v>
      </c>
      <c r="B53" s="21">
        <v>45771</v>
      </c>
      <c r="C53" s="22" t="s">
        <v>70</v>
      </c>
      <c r="D53" s="22"/>
      <c r="E53" s="22"/>
      <c r="F53" s="22"/>
      <c r="G53" s="22">
        <f t="shared" si="3"/>
        <v>0</v>
      </c>
      <c r="H53" s="22">
        <v>0</v>
      </c>
      <c r="I53" s="22">
        <v>0</v>
      </c>
      <c r="J53" s="22">
        <f t="shared" si="4"/>
        <v>0</v>
      </c>
      <c r="K53" s="22">
        <f t="shared" si="5"/>
        <v>0</v>
      </c>
      <c r="L53" s="4" t="str">
        <f>IF(K53="не се яви","", IF(K53&lt;$R$3, "слаб 2", IF(K53&lt;$R$4, "среден 3", IF(K53&lt;$R$5, "добър 4", IF(K53&lt;$R$6, "мн. добър 5", "отличен 6")))))</f>
        <v>слаб 2</v>
      </c>
    </row>
    <row r="54" spans="1:12" x14ac:dyDescent="0.35">
      <c r="A54" s="20" t="s">
        <v>12</v>
      </c>
      <c r="B54" s="21">
        <v>45789</v>
      </c>
      <c r="C54" s="22" t="s">
        <v>70</v>
      </c>
      <c r="D54" s="22"/>
      <c r="E54" s="22"/>
      <c r="F54" s="22"/>
      <c r="G54" s="22">
        <f t="shared" si="3"/>
        <v>0</v>
      </c>
      <c r="H54" s="22">
        <v>0</v>
      </c>
      <c r="I54" s="22">
        <v>0</v>
      </c>
      <c r="J54" s="22">
        <f t="shared" si="4"/>
        <v>0</v>
      </c>
      <c r="K54" s="22">
        <f t="shared" si="5"/>
        <v>0</v>
      </c>
      <c r="L54" s="4" t="str">
        <f>IF(K54="не се яви","", IF(K54&lt;$R$3, "слаб 2", IF(K54&lt;$R$4, "среден 3", IF(K54&lt;$R$5, "добър 4", IF(K54&lt;$R$6, "мн. добър 5", "отличен 6")))))</f>
        <v>слаб 2</v>
      </c>
    </row>
    <row r="55" spans="1:12" x14ac:dyDescent="0.35">
      <c r="A55" s="1" t="s">
        <v>12</v>
      </c>
      <c r="B55" s="5">
        <v>45793</v>
      </c>
      <c r="C55" s="2" t="s">
        <v>61</v>
      </c>
      <c r="D55" s="2"/>
      <c r="E55" s="2"/>
      <c r="F55" s="2"/>
      <c r="G55" s="2">
        <f t="shared" si="3"/>
        <v>0</v>
      </c>
      <c r="H55" s="2"/>
      <c r="I55" s="2"/>
      <c r="J55" s="2">
        <f t="shared" si="4"/>
        <v>0</v>
      </c>
      <c r="K55" s="2" t="str">
        <f t="shared" si="5"/>
        <v>не се яви</v>
      </c>
      <c r="L55" s="4" t="str">
        <f>IF(K55="не се яви","", IF(K55&lt;$R$3, "слаб 2", IF(K55&lt;$R$4, "среден 3", IF(K55&lt;$R$5, "добър 4", IF(K55&lt;$R$6, "мн. добър 5", "отличен 6")))))</f>
        <v/>
      </c>
    </row>
    <row r="56" spans="1:12" x14ac:dyDescent="0.35">
      <c r="A56" s="1" t="s">
        <v>12</v>
      </c>
      <c r="B56" s="5">
        <v>45798</v>
      </c>
      <c r="C56" s="2" t="s">
        <v>61</v>
      </c>
      <c r="D56" s="2"/>
      <c r="E56" s="2"/>
      <c r="F56" s="2"/>
      <c r="G56" s="2">
        <f t="shared" si="3"/>
        <v>0</v>
      </c>
      <c r="H56" s="2"/>
      <c r="I56" s="2"/>
      <c r="J56" s="2">
        <f t="shared" si="4"/>
        <v>0</v>
      </c>
      <c r="K56" s="2" t="str">
        <f t="shared" si="5"/>
        <v>не се яви</v>
      </c>
      <c r="L56" s="4" t="str">
        <f>IF(K56="не се яви","", IF(K56&lt;$R$3, "слаб 2", IF(K56&lt;$R$4, "среден 3", IF(K56&lt;$R$5, "добър 4", IF(K56&lt;$R$6, "мн. добър 5", "отличен 6")))))</f>
        <v/>
      </c>
    </row>
    <row r="57" spans="1:12" x14ac:dyDescent="0.35">
      <c r="A57" s="1" t="s">
        <v>12</v>
      </c>
      <c r="B57" s="5">
        <v>45805</v>
      </c>
      <c r="C57" s="2" t="s">
        <v>61</v>
      </c>
      <c r="D57" s="2"/>
      <c r="E57" s="2"/>
      <c r="F57" s="2"/>
      <c r="G57" s="2">
        <f t="shared" si="3"/>
        <v>0</v>
      </c>
      <c r="H57" s="2"/>
      <c r="I57" s="2"/>
      <c r="J57" s="2">
        <f t="shared" si="4"/>
        <v>0</v>
      </c>
      <c r="K57" s="2" t="str">
        <f t="shared" si="5"/>
        <v>не се яви</v>
      </c>
      <c r="L57" s="4" t="str">
        <f>IF(K57="не се яви","", IF(K57&lt;$R$3, "слаб 2", IF(K57&lt;$R$4, "среден 3", IF(K57&lt;$R$5, "добър 4", IF(K57&lt;$R$6, "мн. добър 5", "отличен 6")))))</f>
        <v/>
      </c>
    </row>
    <row r="58" spans="1:12" x14ac:dyDescent="0.35">
      <c r="A58" s="1" t="s">
        <v>12</v>
      </c>
      <c r="B58" s="5" t="s">
        <v>41</v>
      </c>
      <c r="C58" s="2" t="s">
        <v>61</v>
      </c>
      <c r="D58" s="2"/>
      <c r="E58" s="2"/>
      <c r="F58" s="2"/>
      <c r="G58" s="2">
        <f t="shared" si="3"/>
        <v>0</v>
      </c>
      <c r="H58" s="2"/>
      <c r="I58" s="2"/>
      <c r="J58" s="2">
        <f t="shared" si="4"/>
        <v>0</v>
      </c>
      <c r="K58" s="2" t="str">
        <f t="shared" si="5"/>
        <v>не се яви</v>
      </c>
      <c r="L58" s="4" t="str">
        <f>IF(K58="не се яви","", IF(K58&lt;$R$3, "слаб 2", IF(K58&lt;$R$4, "среден 3", IF(K58&lt;$R$5, "добър 4", IF(K58&lt;$R$6, "мн. добър 5", "отличен 6")))))</f>
        <v/>
      </c>
    </row>
    <row r="59" spans="1:12" x14ac:dyDescent="0.35">
      <c r="A59" s="1" t="s">
        <v>12</v>
      </c>
      <c r="B59" s="5" t="s">
        <v>42</v>
      </c>
      <c r="C59" s="2" t="s">
        <v>61</v>
      </c>
      <c r="D59" s="2"/>
      <c r="E59" s="2"/>
      <c r="F59" s="2"/>
      <c r="G59" s="2">
        <f t="shared" si="3"/>
        <v>0</v>
      </c>
      <c r="H59" s="2"/>
      <c r="I59" s="2"/>
      <c r="J59" s="2">
        <f t="shared" si="4"/>
        <v>0</v>
      </c>
      <c r="K59" s="2" t="str">
        <f t="shared" si="5"/>
        <v>не се яви</v>
      </c>
      <c r="L59" s="4" t="str">
        <f>IF(K59="не се яви","", IF(K59&lt;$R$3, "слаб 2", IF(K59&lt;$R$4, "среден 3", IF(K59&lt;$R$5, "добър 4", IF(K59&lt;$R$6, "мн. добър 5", "отличен 6")))))</f>
        <v/>
      </c>
    </row>
    <row r="60" spans="1:12" x14ac:dyDescent="0.35">
      <c r="A60" s="1" t="s">
        <v>12</v>
      </c>
      <c r="B60" s="5" t="s">
        <v>43</v>
      </c>
      <c r="C60" s="2" t="s">
        <v>61</v>
      </c>
      <c r="D60" s="2"/>
      <c r="E60" s="2"/>
      <c r="F60" s="2"/>
      <c r="G60" s="2">
        <f t="shared" si="3"/>
        <v>0</v>
      </c>
      <c r="H60" s="2"/>
      <c r="I60" s="2"/>
      <c r="J60" s="2">
        <f t="shared" si="4"/>
        <v>0</v>
      </c>
      <c r="K60" s="2" t="str">
        <f t="shared" si="5"/>
        <v>не се яви</v>
      </c>
      <c r="L60" s="4" t="str">
        <f>IF(K60="не се яви","", IF(K60&lt;$R$3, "слаб 2", IF(K60&lt;$R$4, "среден 3", IF(K60&lt;$R$5, "добър 4", IF(K60&lt;$R$6, "мн. добър 5", "отличен 6")))))</f>
        <v/>
      </c>
    </row>
    <row r="61" spans="1:12" x14ac:dyDescent="0.35">
      <c r="A61" s="1" t="s">
        <v>12</v>
      </c>
      <c r="B61" s="5" t="s">
        <v>44</v>
      </c>
      <c r="C61" s="2" t="s">
        <v>61</v>
      </c>
      <c r="D61" s="2"/>
      <c r="E61" s="2"/>
      <c r="F61" s="2"/>
      <c r="G61" s="2">
        <f t="shared" si="3"/>
        <v>0</v>
      </c>
      <c r="H61" s="2"/>
      <c r="I61" s="2"/>
      <c r="J61" s="2">
        <f t="shared" si="4"/>
        <v>0</v>
      </c>
      <c r="K61" s="2" t="str">
        <f t="shared" si="5"/>
        <v>не се яви</v>
      </c>
      <c r="L61" s="4" t="str">
        <f>IF(K61="не се яви","", IF(K61&lt;$R$3, "слаб 2", IF(K61&lt;$R$4, "среден 3", IF(K61&lt;$R$5, "добър 4", IF(K61&lt;$R$6, "мн. добър 5", "отличен 6")))))</f>
        <v/>
      </c>
    </row>
    <row r="62" spans="1:12" x14ac:dyDescent="0.35">
      <c r="A62" s="20" t="s">
        <v>12</v>
      </c>
      <c r="B62" s="21" t="s">
        <v>45</v>
      </c>
      <c r="C62" s="22" t="s">
        <v>70</v>
      </c>
      <c r="D62" s="22"/>
      <c r="E62" s="22"/>
      <c r="F62" s="22"/>
      <c r="G62" s="22">
        <f t="shared" si="3"/>
        <v>0</v>
      </c>
      <c r="H62" s="22">
        <v>0</v>
      </c>
      <c r="I62" s="22">
        <v>0</v>
      </c>
      <c r="J62" s="22">
        <f t="shared" si="4"/>
        <v>0</v>
      </c>
      <c r="K62" s="22">
        <f t="shared" si="5"/>
        <v>0</v>
      </c>
      <c r="L62" s="4" t="str">
        <f>IF(K62="не се яви","", IF(K62&lt;$R$3, "слаб 2", IF(K62&lt;$R$4, "среден 3", IF(K62&lt;$R$5, "добър 4", IF(K62&lt;$R$6, "мн. добър 5", "отличен 6")))))</f>
        <v>слаб 2</v>
      </c>
    </row>
    <row r="63" spans="1:12" x14ac:dyDescent="0.35">
      <c r="A63" s="20" t="s">
        <v>12</v>
      </c>
      <c r="B63" s="21" t="s">
        <v>46</v>
      </c>
      <c r="C63" s="22" t="s">
        <v>70</v>
      </c>
      <c r="D63" s="22"/>
      <c r="E63" s="22"/>
      <c r="F63" s="22"/>
      <c r="G63" s="22">
        <f t="shared" si="3"/>
        <v>0</v>
      </c>
      <c r="H63" s="22">
        <v>0</v>
      </c>
      <c r="I63" s="22">
        <v>0</v>
      </c>
      <c r="J63" s="22">
        <f t="shared" si="4"/>
        <v>0</v>
      </c>
      <c r="K63" s="22">
        <f t="shared" si="5"/>
        <v>0</v>
      </c>
      <c r="L63" s="4" t="str">
        <f>IF(K63="не се яви","", IF(K63&lt;$R$3, "слаб 2", IF(K63&lt;$R$4, "среден 3", IF(K63&lt;$R$5, "добър 4", IF(K63&lt;$R$6, "мн. добър 5", "отличен 6")))))</f>
        <v>слаб 2</v>
      </c>
    </row>
    <row r="64" spans="1:12" x14ac:dyDescent="0.35">
      <c r="A64" s="1" t="s">
        <v>12</v>
      </c>
      <c r="B64" s="5" t="s">
        <v>47</v>
      </c>
      <c r="C64" s="2" t="s">
        <v>61</v>
      </c>
      <c r="D64" s="2"/>
      <c r="E64" s="2"/>
      <c r="F64" s="2"/>
      <c r="G64" s="2">
        <f t="shared" si="3"/>
        <v>0</v>
      </c>
      <c r="H64" s="2"/>
      <c r="I64" s="2"/>
      <c r="J64" s="2">
        <f t="shared" si="4"/>
        <v>0</v>
      </c>
      <c r="K64" s="2" t="str">
        <f t="shared" si="5"/>
        <v>не се яви</v>
      </c>
      <c r="L64" s="4" t="str">
        <f>IF(K64="не се яви","", IF(K64&lt;$R$3, "слаб 2", IF(K64&lt;$R$4, "среден 3", IF(K64&lt;$R$5, "добър 4", IF(K64&lt;$R$6, "мн. добър 5", "отличен 6")))))</f>
        <v/>
      </c>
    </row>
    <row r="65" spans="1:12" x14ac:dyDescent="0.35">
      <c r="A65" s="1" t="s">
        <v>12</v>
      </c>
      <c r="B65" s="5" t="s">
        <v>48</v>
      </c>
      <c r="C65" s="2" t="s">
        <v>61</v>
      </c>
      <c r="D65" s="2"/>
      <c r="E65" s="2"/>
      <c r="F65" s="2"/>
      <c r="G65" s="2">
        <f t="shared" si="3"/>
        <v>0</v>
      </c>
      <c r="H65" s="2"/>
      <c r="I65" s="2"/>
      <c r="J65" s="2">
        <f t="shared" si="4"/>
        <v>0</v>
      </c>
      <c r="K65" s="2" t="str">
        <f t="shared" si="5"/>
        <v>не се яви</v>
      </c>
      <c r="L65" s="4" t="str">
        <f>IF(K65="не се яви","", IF(K65&lt;$R$3, "слаб 2", IF(K65&lt;$R$4, "среден 3", IF(K65&lt;$R$5, "добър 4", IF(K65&lt;$R$6, "мн. добър 5", "отличен 6")))))</f>
        <v/>
      </c>
    </row>
    <row r="66" spans="1:12" x14ac:dyDescent="0.35">
      <c r="A66" s="1" t="s">
        <v>12</v>
      </c>
      <c r="B66" s="5" t="s">
        <v>49</v>
      </c>
      <c r="C66" s="2" t="s">
        <v>61</v>
      </c>
      <c r="D66" s="2"/>
      <c r="E66" s="2"/>
      <c r="F66" s="2"/>
      <c r="G66" s="2">
        <f t="shared" si="3"/>
        <v>0</v>
      </c>
      <c r="H66" s="2"/>
      <c r="I66" s="2"/>
      <c r="J66" s="2">
        <f t="shared" si="4"/>
        <v>0</v>
      </c>
      <c r="K66" s="2" t="str">
        <f t="shared" si="5"/>
        <v>не се яви</v>
      </c>
      <c r="L66" s="4" t="str">
        <f>IF(K66="не се яви","", IF(K66&lt;$R$3, "слаб 2", IF(K66&lt;$R$4, "среден 3", IF(K66&lt;$R$5, "добър 4", IF(K66&lt;$R$6, "мн. добър 5", "отличен 6")))))</f>
        <v/>
      </c>
    </row>
    <row r="67" spans="1:12" x14ac:dyDescent="0.35">
      <c r="A67" s="1" t="s">
        <v>12</v>
      </c>
      <c r="B67" s="5" t="s">
        <v>50</v>
      </c>
      <c r="C67" s="2" t="s">
        <v>61</v>
      </c>
      <c r="D67" s="2"/>
      <c r="E67" s="2"/>
      <c r="F67" s="2"/>
      <c r="G67" s="2">
        <f t="shared" si="3"/>
        <v>0</v>
      </c>
      <c r="H67" s="2"/>
      <c r="I67" s="2"/>
      <c r="J67" s="2">
        <f t="shared" si="4"/>
        <v>0</v>
      </c>
      <c r="K67" s="2" t="str">
        <f t="shared" si="5"/>
        <v>не се яви</v>
      </c>
      <c r="L67" s="4" t="str">
        <f>IF(K67="не се яви","", IF(K67&lt;$R$3, "слаб 2", IF(K67&lt;$R$4, "среден 3", IF(K67&lt;$R$5, "добър 4", IF(K67&lt;$R$6, "мн. добър 5", "отличен 6")))))</f>
        <v/>
      </c>
    </row>
    <row r="68" spans="1:12" x14ac:dyDescent="0.35">
      <c r="A68" s="1" t="s">
        <v>12</v>
      </c>
      <c r="B68" s="5" t="s">
        <v>51</v>
      </c>
      <c r="C68" s="2" t="s">
        <v>61</v>
      </c>
      <c r="D68" s="2"/>
      <c r="E68" s="2"/>
      <c r="F68" s="2"/>
      <c r="G68" s="2">
        <f t="shared" si="3"/>
        <v>0</v>
      </c>
      <c r="H68" s="2"/>
      <c r="I68" s="2"/>
      <c r="J68" s="2">
        <f t="shared" si="4"/>
        <v>0</v>
      </c>
      <c r="K68" s="2" t="str">
        <f t="shared" si="5"/>
        <v>не се яви</v>
      </c>
      <c r="L68" s="4" t="str">
        <f>IF(K68="не се яви","", IF(K68&lt;$R$3, "слаб 2", IF(K68&lt;$R$4, "среден 3", IF(K68&lt;$R$5, "добър 4", IF(K68&lt;$R$6, "мн. добър 5", "отличен 6")))))</f>
        <v/>
      </c>
    </row>
    <row r="69" spans="1:12" x14ac:dyDescent="0.35">
      <c r="A69" s="1" t="s">
        <v>12</v>
      </c>
      <c r="B69" s="5" t="s">
        <v>52</v>
      </c>
      <c r="C69" s="2" t="s">
        <v>61</v>
      </c>
      <c r="D69" s="2"/>
      <c r="E69" s="2"/>
      <c r="F69" s="2"/>
      <c r="G69" s="2">
        <f t="shared" si="3"/>
        <v>0</v>
      </c>
      <c r="H69" s="2"/>
      <c r="I69" s="2"/>
      <c r="J69" s="2">
        <f t="shared" si="4"/>
        <v>0</v>
      </c>
      <c r="K69" s="2" t="str">
        <f t="shared" si="5"/>
        <v>не се яви</v>
      </c>
      <c r="L69" s="4" t="str">
        <f>IF(K69="не се яви","", IF(K69&lt;$R$3, "слаб 2", IF(K69&lt;$R$4, "среден 3", IF(K69&lt;$R$5, "добър 4", IF(K69&lt;$R$6, "мн. добър 5", "отличен 6")))))</f>
        <v/>
      </c>
    </row>
    <row r="70" spans="1:12" x14ac:dyDescent="0.35">
      <c r="A70" s="20" t="s">
        <v>12</v>
      </c>
      <c r="B70" s="21" t="s">
        <v>53</v>
      </c>
      <c r="C70" s="22" t="s">
        <v>70</v>
      </c>
      <c r="D70" s="22">
        <v>20</v>
      </c>
      <c r="E70" s="22"/>
      <c r="F70" s="22">
        <v>0</v>
      </c>
      <c r="G70" s="22">
        <f t="shared" si="3"/>
        <v>20</v>
      </c>
      <c r="H70" s="22">
        <v>100</v>
      </c>
      <c r="I70" s="22">
        <v>0</v>
      </c>
      <c r="J70" s="22">
        <f t="shared" si="4"/>
        <v>50</v>
      </c>
      <c r="K70" s="22">
        <f t="shared" si="5"/>
        <v>35</v>
      </c>
      <c r="L70" s="4" t="str">
        <f>IF(K70="не се яви","", IF(K70&lt;$R$3, "слаб 2", IF(K70&lt;$R$4, "среден 3", IF(K70&lt;$R$5, "добър 4", IF(K70&lt;$R$6, "мн. добър 5", "отличен 6")))))</f>
        <v>среден 3</v>
      </c>
    </row>
    <row r="71" spans="1:12" x14ac:dyDescent="0.35">
      <c r="A71" s="1" t="s">
        <v>12</v>
      </c>
      <c r="B71" s="5" t="s">
        <v>54</v>
      </c>
      <c r="C71" s="2" t="s">
        <v>61</v>
      </c>
      <c r="D71" s="2"/>
      <c r="E71" s="2"/>
      <c r="F71" s="2"/>
      <c r="G71" s="2">
        <f t="shared" si="3"/>
        <v>0</v>
      </c>
      <c r="H71" s="2"/>
      <c r="I71" s="2"/>
      <c r="J71" s="2">
        <f t="shared" si="4"/>
        <v>0</v>
      </c>
      <c r="K71" s="2" t="str">
        <f t="shared" si="5"/>
        <v>не се яви</v>
      </c>
      <c r="L71" s="4" t="str">
        <f>IF(K71="не се яви","", IF(K71&lt;$R$3, "слаб 2", IF(K71&lt;$R$4, "среден 3", IF(K71&lt;$R$5, "добър 4", IF(K71&lt;$R$6, "мн. добър 5", "отличен 6")))))</f>
        <v/>
      </c>
    </row>
    <row r="72" spans="1:12" x14ac:dyDescent="0.35">
      <c r="A72" s="1" t="s">
        <v>12</v>
      </c>
      <c r="B72" s="5" t="s">
        <v>55</v>
      </c>
      <c r="C72" s="2" t="s">
        <v>61</v>
      </c>
      <c r="D72" s="2"/>
      <c r="E72" s="2"/>
      <c r="F72" s="2"/>
      <c r="G72" s="2">
        <f t="shared" si="3"/>
        <v>0</v>
      </c>
      <c r="H72" s="2"/>
      <c r="I72" s="2"/>
      <c r="J72" s="2">
        <f t="shared" si="4"/>
        <v>0</v>
      </c>
      <c r="K72" s="2" t="str">
        <f t="shared" si="5"/>
        <v>не се яви</v>
      </c>
      <c r="L72" s="4" t="str">
        <f>IF(K72="не се яви","", IF(K72&lt;$R$3, "слаб 2", IF(K72&lt;$R$4, "среден 3", IF(K72&lt;$R$5, "добър 4", IF(K72&lt;$R$6, "мн. добър 5", "отличен 6")))))</f>
        <v/>
      </c>
    </row>
    <row r="73" spans="1:12" x14ac:dyDescent="0.35">
      <c r="A73" s="1" t="s">
        <v>12</v>
      </c>
      <c r="B73" s="5" t="s">
        <v>56</v>
      </c>
      <c r="C73" s="2" t="s">
        <v>61</v>
      </c>
      <c r="D73" s="2"/>
      <c r="E73" s="2"/>
      <c r="F73" s="2"/>
      <c r="G73" s="2">
        <f t="shared" si="3"/>
        <v>0</v>
      </c>
      <c r="H73" s="2"/>
      <c r="I73" s="2"/>
      <c r="J73" s="2">
        <f t="shared" si="4"/>
        <v>0</v>
      </c>
      <c r="K73" s="2" t="str">
        <f t="shared" si="5"/>
        <v>не се яви</v>
      </c>
      <c r="L73" s="4" t="str">
        <f>IF(K73="не се яви","", IF(K73&lt;$R$3, "слаб 2", IF(K73&lt;$R$4, "среден 3", IF(K73&lt;$R$5, "добър 4", IF(K73&lt;$R$6, "мн. добър 5", "отличен 6")))))</f>
        <v/>
      </c>
    </row>
    <row r="74" spans="1:12" x14ac:dyDescent="0.35">
      <c r="A74" s="1" t="s">
        <v>12</v>
      </c>
      <c r="B74" s="5" t="s">
        <v>57</v>
      </c>
      <c r="C74" s="2" t="s">
        <v>61</v>
      </c>
      <c r="D74" s="2"/>
      <c r="E74" s="2"/>
      <c r="F74" s="2"/>
      <c r="G74" s="2">
        <f t="shared" si="3"/>
        <v>0</v>
      </c>
      <c r="H74" s="2"/>
      <c r="I74" s="2"/>
      <c r="J74" s="2">
        <f t="shared" si="4"/>
        <v>0</v>
      </c>
      <c r="K74" s="2" t="str">
        <f t="shared" si="5"/>
        <v>не се яви</v>
      </c>
      <c r="L74" s="4" t="str">
        <f>IF(K74="не се яви","", IF(K74&lt;$R$3, "слаб 2", IF(K74&lt;$R$4, "среден 3", IF(K74&lt;$R$5, "добър 4", IF(K74&lt;$R$6, "мн. добър 5", "отличен 6")))))</f>
        <v/>
      </c>
    </row>
    <row r="75" spans="1:12" x14ac:dyDescent="0.35">
      <c r="A75" s="1" t="s">
        <v>12</v>
      </c>
      <c r="B75" s="5" t="s">
        <v>58</v>
      </c>
      <c r="C75" s="2" t="s">
        <v>61</v>
      </c>
      <c r="D75" s="2"/>
      <c r="E75" s="2"/>
      <c r="F75" s="2"/>
      <c r="G75" s="2">
        <f t="shared" si="3"/>
        <v>0</v>
      </c>
      <c r="H75" s="2"/>
      <c r="I75" s="2"/>
      <c r="J75" s="2">
        <f t="shared" si="4"/>
        <v>0</v>
      </c>
      <c r="K75" s="2" t="str">
        <f t="shared" si="5"/>
        <v>не се яви</v>
      </c>
      <c r="L75" s="4" t="str">
        <f>IF(K75="не се яви","", IF(K75&lt;$R$3, "слаб 2", IF(K75&lt;$R$4, "среден 3", IF(K75&lt;$R$5, "добър 4", IF(K75&lt;$R$6, "мн. добър 5", "отличен 6")))))</f>
        <v/>
      </c>
    </row>
    <row r="76" spans="1:12" ht="15" thickBot="1" x14ac:dyDescent="0.4">
      <c r="A76" s="9" t="s">
        <v>12</v>
      </c>
      <c r="B76" s="10" t="s">
        <v>59</v>
      </c>
      <c r="C76" s="11" t="s">
        <v>61</v>
      </c>
      <c r="D76" s="11"/>
      <c r="E76" s="11"/>
      <c r="F76" s="11"/>
      <c r="G76" s="11">
        <f t="shared" si="3"/>
        <v>0</v>
      </c>
      <c r="H76" s="11"/>
      <c r="I76" s="11"/>
      <c r="J76" s="11">
        <f t="shared" si="4"/>
        <v>0</v>
      </c>
      <c r="K76" s="11" t="str">
        <f t="shared" si="5"/>
        <v>не се яви</v>
      </c>
      <c r="L76" s="4" t="str">
        <f>IF(K76="не се яви","", IF(K76&lt;$R$3, "слаб 2", IF(K76&lt;$R$4, "среден 3", IF(K76&lt;$R$5, "добър 4", IF(K76&lt;$R$6, "мн. добър 5", "отличен 6")))))</f>
        <v/>
      </c>
    </row>
    <row r="77" spans="1:12" ht="15" thickTop="1" x14ac:dyDescent="0.35">
      <c r="A77" s="7" t="s">
        <v>60</v>
      </c>
      <c r="B77" s="8">
        <v>45512</v>
      </c>
      <c r="C77" s="12" t="s">
        <v>61</v>
      </c>
      <c r="D77" s="12"/>
      <c r="E77" s="12"/>
      <c r="F77" s="12"/>
      <c r="G77" s="12">
        <f t="shared" ref="G77:G78" si="6">(D77+E77+F77)</f>
        <v>0</v>
      </c>
      <c r="H77" s="12"/>
      <c r="I77" s="12"/>
      <c r="J77" s="12">
        <f t="shared" ref="J77:J78" si="7">(H77+I77)/2</f>
        <v>0</v>
      </c>
      <c r="K77" s="12" t="str">
        <f t="shared" ref="K77:K78" si="8">IF(C77="не", "не се яви", IF(OR(G77&lt;15, J77&lt;15), 0, (G77+J77)/2 ))</f>
        <v>не се яви</v>
      </c>
      <c r="L77" s="4" t="str">
        <f>IF(K77="не се яви","", IF(K77&lt;$R$3, "слаб 2", IF(K77&lt;$R$4, "среден 3", IF(K77&lt;$R$5, "добър 4", IF(K77&lt;$R$6, "мн. добър 5", "отличен 6")))))</f>
        <v/>
      </c>
    </row>
    <row r="78" spans="1:12" x14ac:dyDescent="0.35">
      <c r="A78" s="1" t="s">
        <v>60</v>
      </c>
      <c r="B78" s="5">
        <v>45756</v>
      </c>
      <c r="C78" s="2" t="s">
        <v>61</v>
      </c>
      <c r="D78" s="2"/>
      <c r="E78" s="2"/>
      <c r="F78" s="2"/>
      <c r="G78" s="2">
        <f t="shared" si="6"/>
        <v>0</v>
      </c>
      <c r="H78" s="2"/>
      <c r="I78" s="2"/>
      <c r="J78" s="2">
        <f t="shared" si="7"/>
        <v>0</v>
      </c>
      <c r="K78" s="2" t="str">
        <f t="shared" si="8"/>
        <v>не се яви</v>
      </c>
      <c r="L78" s="4" t="str">
        <f>IF(K78="не се яви","", IF(K78&lt;$R$3, "слаб 2", IF(K78&lt;$R$4, "среден 3", IF(K78&lt;$R$5, "добър 4", IF(K78&lt;$R$6, "мн. добър 5", "отличен 6")))))</f>
        <v/>
      </c>
    </row>
  </sheetData>
  <mergeCells count="8">
    <mergeCell ref="N7:O7"/>
    <mergeCell ref="N10:O10"/>
    <mergeCell ref="N2:Q2"/>
    <mergeCell ref="R2:T2"/>
    <mergeCell ref="N3:O3"/>
    <mergeCell ref="N4:O4"/>
    <mergeCell ref="N5:O5"/>
    <mergeCell ref="N6:O6"/>
  </mergeCells>
  <dataValidations count="1">
    <dataValidation type="list" allowBlank="1" showInputMessage="1" showErrorMessage="1" sqref="C2:C78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2025-08-16T06:58:53Z</dcterms:created>
  <dcterms:modified xsi:type="dcterms:W3CDTF">2025-08-24T13:12:10Z</dcterms:modified>
</cp:coreProperties>
</file>