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-8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<sst xmlns="http://schemas.openxmlformats.org/spreadsheetml/2006/main" count="97" uniqueCount="97">
  <si>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Име</t>
  </si>
  <si>
    <t>Стефан Бранимиров Монов</t>
  </si>
  <si>
    <t>Марин Пламенов Койнов</t>
  </si>
  <si>
    <t>Ивайло Йорданов Таушанов</t>
  </si>
  <si>
    <t>Бенямин Нисим Магрисо</t>
  </si>
  <si>
    <t>Владимир Бончев Алексиев</t>
  </si>
  <si>
    <t>Веселин Валентинов Русинов</t>
  </si>
  <si>
    <t>Павел Христов Пенев</t>
  </si>
  <si>
    <t>Ф№</t>
  </si>
  <si>
    <t>Гр.</t>
  </si>
  <si>
    <t>малко контр. 1</t>
  </si>
  <si>
    <t>малко контр. 2</t>
  </si>
  <si>
    <t>изпит през сесия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</si>
  <si>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</si>
  <si>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</si>
  <si>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</si>
  <si>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</si>
  <si>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</si>
  <si>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</si>
  <si>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</si>
  <si>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</si>
  <si>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</si>
  <si>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Костадин Динчев Петков, маг.</t>
  </si>
  <si>
    <t>Иван Георгиев Георгиев</t>
  </si>
  <si>
    <t>Мария Иванова Учкунова</t>
  </si>
  <si>
    <t>Милица Бориславова Борисова</t>
  </si>
  <si>
    <t>Красимир Живков Ников</t>
  </si>
  <si>
    <t>Стефани Тодорова Цакова</t>
  </si>
  <si>
    <t>Христо Божидаров Ралев</t>
  </si>
  <si>
    <t>Делян Георгиев Димитров</t>
  </si>
  <si>
    <t>Евгени Стефчов Евлогиев</t>
  </si>
  <si>
    <t>Николай Димитров Петров</t>
  </si>
  <si>
    <t>Васил Димитров Тодоров</t>
  </si>
  <si>
    <t>Атанас Руменов Димитров</t>
  </si>
  <si>
    <t>Йордан Стоянов Дикманов</t>
  </si>
  <si>
    <t>Мария Младенова Камбурова</t>
  </si>
  <si>
    <t>Дамян Пламенов Йорданов</t>
  </si>
  <si>
    <t>Недко Димитров Савов</t>
  </si>
  <si>
    <t>Борис Чавдаров Якимов</t>
  </si>
  <si>
    <t>Никола Колев Терзиев</t>
  </si>
  <si>
    <t>Мария Георгиева Балемезова</t>
  </si>
  <si>
    <t>Мартина Илиева Тонковска</t>
  </si>
  <si>
    <t>Йоана Ангелова Коева</t>
  </si>
  <si>
    <t>Наталия Димова Астаджова</t>
  </si>
  <si>
    <t>Петър Стефанов Стефанов</t>
  </si>
  <si>
    <t>Юсуф Юмеров Маджаров</t>
  </si>
  <si>
    <t>Борис Деянов Теохаров</t>
  </si>
  <si>
    <t>Анелия Вескова Ячева</t>
  </si>
  <si>
    <t>Радина Росенова Русева</t>
  </si>
  <si>
    <t>Божидар Емилов Горов</t>
  </si>
  <si>
    <t>Стилиян Сергеев Станев</t>
  </si>
  <si>
    <t>Андрей Георгиев Дренски</t>
  </si>
  <si>
    <t>Ива Иванова Дончева</t>
  </si>
  <si>
    <t>Диана Венелинова Гинева</t>
  </si>
  <si>
    <t>Радослав Петров Бахчеванов</t>
  </si>
  <si>
    <t>Слави Василев Боянов</t>
  </si>
  <si>
    <t>Симона Антонова Петрова</t>
  </si>
  <si>
    <t>Веселин Андреев Иванов</t>
  </si>
  <si>
    <t>Кристиан Иванов Георгиев</t>
  </si>
  <si>
    <t>Слави Илиев Калов</t>
  </si>
  <si>
    <t>Александър Златев Златков</t>
  </si>
  <si>
    <t>Веляна Дамянова Димова</t>
  </si>
  <si>
    <t>Теодора Георгиева Добрева</t>
  </si>
  <si>
    <t>Симона Николова Карадачка</t>
  </si>
  <si>
    <t>Петър Стоянов Камбуров</t>
  </si>
  <si>
    <t>Васил Георгиев Магаранов</t>
  </si>
  <si>
    <t>Стефан Веселинов Владков</t>
  </si>
  <si>
    <t>Ясен Здравков Трифонов</t>
  </si>
  <si>
    <t>Георги Иванов Любенов</t>
  </si>
  <si>
    <t>Гергана Владимирова Минчева</t>
  </si>
  <si>
    <t>Лъчезар Стойчев Николов</t>
  </si>
  <si>
    <t>Владимир Пенков Начев</t>
  </si>
  <si>
    <t>Марио Иванов Даскалов</t>
  </si>
  <si>
    <t>Янислав Димитров Василев</t>
  </si>
  <si>
    <t>Гани Богданов Георгиев</t>
  </si>
  <si>
    <t>Стефан Пламенов Фотев</t>
  </si>
  <si>
    <t>Десислава Тонева Стоилова</t>
  </si>
  <si>
    <t>Георги Тодоров Стайков</t>
  </si>
  <si>
    <t>Йосиф Атанасов Цветков</t>
  </si>
  <si>
    <t>Ангел Красимиров Цанев</t>
  </si>
  <si>
    <t>Росен Тодоров Рачев</t>
  </si>
  <si>
    <t>Драгомир Светославов Тунчев</t>
  </si>
  <si>
    <t>Деница Костова Петрова</t>
  </si>
  <si>
    <t>Стефан Василев Василев</t>
  </si>
  <si>
    <t>Ралица Тодорова Цанова</t>
  </si>
  <si>
    <t>Васил Илков Александров</t>
  </si>
  <si>
    <t>Румен Руменов Томов</t>
  </si>
  <si>
    <t>Стефан Стефанов Йорданов</t>
  </si>
  <si>
    <t>Венцислав Танев Джукелов</t>
  </si>
  <si>
    <t>Камелия Антонова Младенова</t>
  </si>
  <si>
    <t>Кристиан Здравков Шишоев</t>
  </si>
  <si>
    <t>Юлия Ненкова Недялкова</t>
  </si>
  <si>
    <t>изпит през сесия, макс</t>
  </si>
  <si>
    <t>малко контр. 2, макс</t>
  </si>
  <si>
    <t>малко контр. 1, макс</t>
  </si>
  <si>
    <t>семестр. контрол-но</t>
  </si>
  <si>
    <t>семестр. контрол-но, макс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</si>
</sst>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5" fillId="33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/>
    </xf>
    <xf numFmtId="0" fontId="35" fillId="33" borderId="0" xfId="0" applyFont="1" applyFill="1" applyAlignment="1">
      <alignment horizontal="left"/>
    </xf>
    <xf numFmtId="0" fontId="35" fillId="33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wrapText="1"/>
    </xf>
    <xf numFmtId="2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11" width="8.8515625" style="0" customWidth="1"/>
    <col min="13" max="13" width="11.57421875" style="0" customWidth="1"/>
  </cols>
  <sheetData>
    <row r="1" spans="1:17" s="3" customFormat="1" ht="60" customHeight="1">
      <c r="A1" s="16" t="s">
        <v>8</v>
      </c>
      <c r="B1" s="16" t="s">
        <v>0</v>
      </c>
      <c r="C1" s="16" t="s">
        <v>9</v>
      </c>
      <c r="D1" s="23" t="s">
        <v>10</v>
      </c>
      <c r="E1" s="19" t="s">
        <v>94</v>
      </c>
      <c r="F1" s="23" t="s">
        <v>95</v>
      </c>
      <c r="G1" s="19" t="s">
        <v>96</v>
      </c>
      <c r="H1" s="23" t="s">
        <v>11</v>
      </c>
      <c r="I1" s="19" t="s">
        <v>93</v>
      </c>
      <c r="J1" s="23" t="s">
        <v>12</v>
      </c>
      <c r="K1" s="19" t="s">
        <v>92</v>
      </c>
      <c r="L1" s="21" t="s">
        <v>13</v>
      </c>
      <c r="M1" s="17" t="s">
        <v>14</v>
      </c>
      <c r="P1" s="11" t="str">
        <f>"брой студенти на изпита:  "&amp;COUNT(J2:J78)</f>
        <v>брой студенти на изпита:  50</v>
      </c>
      <c r="Q1" s="12"/>
    </row>
    <row r="2" spans="1:13" ht="14.25">
      <c r="A2" s="4">
        <v>24531</v>
      </c>
      <c r="B2" s="5" t="s">
        <v>22</v>
      </c>
      <c r="C2" s="6">
        <v>1</v>
      </c>
      <c r="D2" s="24"/>
      <c r="E2" s="20">
        <v>20</v>
      </c>
      <c r="F2" s="24"/>
      <c r="G2" s="20">
        <v>100</v>
      </c>
      <c r="H2" s="24"/>
      <c r="I2" s="20">
        <v>20</v>
      </c>
      <c r="J2" s="24"/>
      <c r="K2" s="20">
        <v>100</v>
      </c>
      <c r="L2" s="22">
        <f>((D2/E2)*5+(F2/G2)*45+(H2/I2)*5+(J2/K2)*45)</f>
        <v>0</v>
      </c>
      <c r="M2" s="18">
        <f>IF(L2&lt;$S$8,2,IF(L2&lt;$S$9,3,IF(L2&lt;$S$10,4,IF(L2&lt;$S$11,5,6))))</f>
        <v>2</v>
      </c>
    </row>
    <row r="3" spans="1:13" ht="14.25">
      <c r="A3" s="4">
        <v>80488</v>
      </c>
      <c r="B3" s="5" t="s">
        <v>1</v>
      </c>
      <c r="C3" s="6">
        <v>5</v>
      </c>
      <c r="D3" s="24"/>
      <c r="E3" s="20">
        <v>20</v>
      </c>
      <c r="F3" s="24"/>
      <c r="G3" s="20">
        <v>100</v>
      </c>
      <c r="H3" s="24"/>
      <c r="I3" s="20">
        <v>20</v>
      </c>
      <c r="J3" s="24"/>
      <c r="K3" s="20">
        <v>100</v>
      </c>
      <c r="L3" s="22">
        <f aca="true" t="shared" si="0" ref="L3:L66">((D3/E3)*5+(F3/G3)*45+(H3/I3)*5+(J3/K3)*45)</f>
        <v>0</v>
      </c>
      <c r="M3" s="18">
        <f aca="true" t="shared" si="1" ref="M3:M66">IF(L3&lt;$S$8,2,IF(L3&lt;$S$9,3,IF(L3&lt;$S$10,4,IF(L3&lt;$S$11,5,6))))</f>
        <v>2</v>
      </c>
    </row>
    <row r="4" spans="1:13" ht="14.25">
      <c r="A4" s="4">
        <v>80655</v>
      </c>
      <c r="B4" s="5" t="s">
        <v>23</v>
      </c>
      <c r="C4" s="6">
        <v>5</v>
      </c>
      <c r="D4" s="24"/>
      <c r="E4" s="20">
        <v>20</v>
      </c>
      <c r="F4" s="24"/>
      <c r="G4" s="20">
        <v>100</v>
      </c>
      <c r="H4" s="24"/>
      <c r="I4" s="20">
        <v>20</v>
      </c>
      <c r="J4" s="24"/>
      <c r="K4" s="20">
        <v>100</v>
      </c>
      <c r="L4" s="22">
        <f t="shared" si="0"/>
        <v>0</v>
      </c>
      <c r="M4" s="18">
        <f t="shared" si="1"/>
        <v>2</v>
      </c>
    </row>
    <row r="5" spans="1:13" ht="14.25">
      <c r="A5" s="4">
        <v>80692</v>
      </c>
      <c r="B5" s="5" t="s">
        <v>4</v>
      </c>
      <c r="C5" s="6">
        <v>5</v>
      </c>
      <c r="D5" s="24"/>
      <c r="E5" s="20">
        <v>20</v>
      </c>
      <c r="F5" s="24"/>
      <c r="G5" s="20">
        <v>100</v>
      </c>
      <c r="H5" s="24"/>
      <c r="I5" s="20">
        <v>20</v>
      </c>
      <c r="J5" s="24"/>
      <c r="K5" s="20">
        <v>100</v>
      </c>
      <c r="L5" s="22">
        <f t="shared" si="0"/>
        <v>0</v>
      </c>
      <c r="M5" s="18">
        <f t="shared" si="1"/>
        <v>2</v>
      </c>
    </row>
    <row r="6" spans="1:13" ht="14.25">
      <c r="A6" s="4">
        <v>80649</v>
      </c>
      <c r="B6" s="5" t="s">
        <v>6</v>
      </c>
      <c r="C6" s="6">
        <v>5</v>
      </c>
      <c r="D6" s="24"/>
      <c r="E6" s="20">
        <v>20</v>
      </c>
      <c r="F6" s="24"/>
      <c r="G6" s="20">
        <v>100</v>
      </c>
      <c r="H6" s="24"/>
      <c r="I6" s="20">
        <v>20</v>
      </c>
      <c r="J6" s="24"/>
      <c r="K6" s="20">
        <v>100</v>
      </c>
      <c r="L6" s="22">
        <f t="shared" si="0"/>
        <v>0</v>
      </c>
      <c r="M6" s="18">
        <f t="shared" si="1"/>
        <v>2</v>
      </c>
    </row>
    <row r="7" spans="1:21" ht="14.25">
      <c r="A7" s="4">
        <v>80680</v>
      </c>
      <c r="B7" s="5" t="s">
        <v>7</v>
      </c>
      <c r="C7" s="6">
        <v>5</v>
      </c>
      <c r="D7" s="24"/>
      <c r="E7" s="20">
        <v>20</v>
      </c>
      <c r="F7" s="24"/>
      <c r="G7" s="20">
        <v>100</v>
      </c>
      <c r="H7" s="24"/>
      <c r="I7" s="20">
        <v>20</v>
      </c>
      <c r="J7" s="24"/>
      <c r="K7" s="20">
        <v>100</v>
      </c>
      <c r="L7" s="22">
        <f t="shared" si="0"/>
        <v>0</v>
      </c>
      <c r="M7" s="18">
        <f t="shared" si="1"/>
        <v>2</v>
      </c>
      <c r="O7" s="10" t="s">
        <v>15</v>
      </c>
      <c r="P7" s="10"/>
      <c r="Q7" s="10"/>
      <c r="R7" s="10"/>
      <c r="S7" s="13" t="s">
        <v>16</v>
      </c>
      <c r="T7" s="13"/>
      <c r="U7" s="13"/>
    </row>
    <row r="8" spans="1:21" ht="14.25">
      <c r="A8" s="4">
        <v>80674</v>
      </c>
      <c r="B8" s="5" t="s">
        <v>24</v>
      </c>
      <c r="C8" s="6">
        <v>5</v>
      </c>
      <c r="D8" s="24"/>
      <c r="E8" s="20">
        <v>20</v>
      </c>
      <c r="F8" s="24"/>
      <c r="G8" s="20">
        <v>100</v>
      </c>
      <c r="H8" s="24"/>
      <c r="I8" s="20">
        <v>20</v>
      </c>
      <c r="J8" s="24"/>
      <c r="K8" s="20">
        <v>100</v>
      </c>
      <c r="L8" s="22">
        <f t="shared" si="0"/>
        <v>0</v>
      </c>
      <c r="M8" s="18">
        <f t="shared" si="1"/>
        <v>2</v>
      </c>
      <c r="O8" s="14" t="str">
        <f>"под "&amp;$S$8&amp;"%:                        2"</f>
        <v>под 35%:                        2</v>
      </c>
      <c r="P8" s="14"/>
      <c r="Q8" s="14"/>
      <c r="R8" s="14"/>
      <c r="S8" s="7">
        <v>35</v>
      </c>
      <c r="T8" s="7"/>
      <c r="U8" s="7"/>
    </row>
    <row r="9" spans="1:21" ht="14.25">
      <c r="A9" s="4">
        <v>80798</v>
      </c>
      <c r="B9" s="5" t="s">
        <v>25</v>
      </c>
      <c r="C9" s="6">
        <v>5</v>
      </c>
      <c r="D9" s="24">
        <v>10</v>
      </c>
      <c r="E9" s="20">
        <v>20</v>
      </c>
      <c r="F9" s="24">
        <v>55</v>
      </c>
      <c r="G9" s="20">
        <v>100</v>
      </c>
      <c r="H9" s="24">
        <v>13</v>
      </c>
      <c r="I9" s="20">
        <v>20</v>
      </c>
      <c r="J9" s="24">
        <v>35</v>
      </c>
      <c r="K9" s="20">
        <v>100</v>
      </c>
      <c r="L9" s="22">
        <f t="shared" si="0"/>
        <v>46.25</v>
      </c>
      <c r="M9" s="18">
        <f t="shared" si="1"/>
        <v>3</v>
      </c>
      <c r="O9" s="10" t="str">
        <f>"от "&amp;$S$8&amp;"% до "&amp;$S$9&amp;"%:      3"</f>
        <v>от 35% до 51.25%:      3</v>
      </c>
      <c r="P9" s="10"/>
      <c r="Q9" s="10"/>
      <c r="R9" s="10"/>
      <c r="S9" s="7">
        <v>51.25</v>
      </c>
      <c r="T9" s="7"/>
      <c r="U9" s="7"/>
    </row>
    <row r="10" spans="1:21" ht="14.25">
      <c r="A10" s="4">
        <v>80806</v>
      </c>
      <c r="B10" s="5" t="s">
        <v>26</v>
      </c>
      <c r="C10" s="6">
        <v>5</v>
      </c>
      <c r="D10" s="24">
        <v>7</v>
      </c>
      <c r="E10" s="20">
        <v>20</v>
      </c>
      <c r="F10" s="24">
        <v>7</v>
      </c>
      <c r="G10" s="20">
        <v>100</v>
      </c>
      <c r="H10" s="24"/>
      <c r="I10" s="20">
        <v>20</v>
      </c>
      <c r="J10" s="24"/>
      <c r="K10" s="20">
        <v>100</v>
      </c>
      <c r="L10" s="22">
        <f t="shared" si="0"/>
        <v>4.9</v>
      </c>
      <c r="M10" s="18">
        <f t="shared" si="1"/>
        <v>2</v>
      </c>
      <c r="O10" s="15" t="str">
        <f>"от "&amp;$S$9&amp;"% до "&amp;$S$10&amp;"%:   4"</f>
        <v>от 51.25% до 67.5%:   4</v>
      </c>
      <c r="P10" s="15"/>
      <c r="Q10" s="15"/>
      <c r="R10" s="15"/>
      <c r="S10" s="7">
        <v>67.5</v>
      </c>
      <c r="T10" s="7"/>
      <c r="U10" s="7"/>
    </row>
    <row r="11" spans="1:21" ht="14.25">
      <c r="A11" s="4">
        <v>80814</v>
      </c>
      <c r="B11" s="5" t="s">
        <v>27</v>
      </c>
      <c r="C11" s="6">
        <v>5</v>
      </c>
      <c r="D11" s="24">
        <v>16</v>
      </c>
      <c r="E11" s="20">
        <v>20</v>
      </c>
      <c r="F11" s="24">
        <v>60</v>
      </c>
      <c r="G11" s="20">
        <v>100</v>
      </c>
      <c r="H11" s="24">
        <v>16</v>
      </c>
      <c r="I11" s="20">
        <v>20</v>
      </c>
      <c r="J11" s="24">
        <v>43</v>
      </c>
      <c r="K11" s="20">
        <v>100</v>
      </c>
      <c r="L11" s="22">
        <f t="shared" si="0"/>
        <v>54.35</v>
      </c>
      <c r="M11" s="18">
        <f t="shared" si="1"/>
        <v>4</v>
      </c>
      <c r="O11" s="15" t="str">
        <f>"от "&amp;$S$10&amp;"% до "&amp;$S$11&amp;"%:   5"</f>
        <v>от 67.5% до 83.75%:   5</v>
      </c>
      <c r="P11" s="15"/>
      <c r="Q11" s="15"/>
      <c r="R11" s="15"/>
      <c r="S11" s="7">
        <v>83.75</v>
      </c>
      <c r="T11" s="7"/>
      <c r="U11" s="7"/>
    </row>
    <row r="12" spans="1:21" ht="14.25">
      <c r="A12" s="4">
        <v>80822</v>
      </c>
      <c r="B12" s="5" t="s">
        <v>28</v>
      </c>
      <c r="C12" s="6">
        <v>5</v>
      </c>
      <c r="D12" s="24">
        <v>13</v>
      </c>
      <c r="E12" s="20">
        <v>20</v>
      </c>
      <c r="F12" s="24">
        <v>51</v>
      </c>
      <c r="G12" s="20">
        <v>100</v>
      </c>
      <c r="H12" s="24">
        <v>12</v>
      </c>
      <c r="I12" s="20">
        <v>20</v>
      </c>
      <c r="J12" s="24">
        <v>42</v>
      </c>
      <c r="K12" s="20">
        <v>100</v>
      </c>
      <c r="L12" s="22">
        <f t="shared" si="0"/>
        <v>48.099999999999994</v>
      </c>
      <c r="M12" s="18">
        <f t="shared" si="1"/>
        <v>3</v>
      </c>
      <c r="O12" s="10" t="str">
        <f>"над "&amp;$S$11&amp;"%:                  6"</f>
        <v>над 83.75%:                  6</v>
      </c>
      <c r="P12" s="10"/>
      <c r="Q12" s="10"/>
      <c r="R12" s="10"/>
      <c r="S12" s="7"/>
      <c r="T12" s="7"/>
      <c r="U12" s="7"/>
    </row>
    <row r="13" spans="1:21" ht="14.25">
      <c r="A13" s="4">
        <v>80830</v>
      </c>
      <c r="B13" s="5" t="s">
        <v>29</v>
      </c>
      <c r="C13" s="6">
        <v>5</v>
      </c>
      <c r="D13" s="24"/>
      <c r="E13" s="20">
        <v>20</v>
      </c>
      <c r="F13" s="24">
        <v>18</v>
      </c>
      <c r="G13" s="20">
        <v>100</v>
      </c>
      <c r="H13" s="24">
        <v>4</v>
      </c>
      <c r="I13" s="20">
        <v>20</v>
      </c>
      <c r="J13" s="24">
        <v>10</v>
      </c>
      <c r="K13" s="20">
        <v>100</v>
      </c>
      <c r="L13" s="22">
        <f t="shared" si="0"/>
        <v>13.6</v>
      </c>
      <c r="M13" s="18">
        <f t="shared" si="1"/>
        <v>2</v>
      </c>
      <c r="O13" s="7"/>
      <c r="P13" s="7"/>
      <c r="Q13" s="7"/>
      <c r="R13" s="7"/>
      <c r="S13" s="7"/>
      <c r="T13" s="7"/>
      <c r="U13" s="7"/>
    </row>
    <row r="14" spans="1:21" ht="14.25">
      <c r="A14" s="4">
        <v>80838</v>
      </c>
      <c r="B14" s="5" t="s">
        <v>30</v>
      </c>
      <c r="C14" s="6">
        <v>5</v>
      </c>
      <c r="D14" s="24">
        <v>14</v>
      </c>
      <c r="E14" s="20">
        <v>20</v>
      </c>
      <c r="F14" s="24">
        <v>38</v>
      </c>
      <c r="G14" s="20">
        <v>100</v>
      </c>
      <c r="H14" s="24">
        <v>18</v>
      </c>
      <c r="I14" s="20">
        <v>20</v>
      </c>
      <c r="J14" s="24">
        <v>60</v>
      </c>
      <c r="K14" s="20">
        <v>100</v>
      </c>
      <c r="L14" s="22">
        <f t="shared" si="0"/>
        <v>52.1</v>
      </c>
      <c r="M14" s="18">
        <f t="shared" si="1"/>
        <v>4</v>
      </c>
      <c r="O14" s="8" t="s">
        <v>17</v>
      </c>
      <c r="P14" s="7"/>
      <c r="Q14" s="9"/>
      <c r="R14" s="9"/>
      <c r="S14" s="9"/>
      <c r="T14" s="7"/>
      <c r="U14" s="7"/>
    </row>
    <row r="15" spans="1:21" ht="14.25">
      <c r="A15" s="4">
        <v>80848</v>
      </c>
      <c r="B15" s="5" t="s">
        <v>31</v>
      </c>
      <c r="C15" s="6">
        <v>5</v>
      </c>
      <c r="D15" s="24">
        <v>14</v>
      </c>
      <c r="E15" s="20">
        <v>20</v>
      </c>
      <c r="F15" s="24">
        <v>78</v>
      </c>
      <c r="G15" s="20">
        <v>100</v>
      </c>
      <c r="H15" s="24">
        <v>16</v>
      </c>
      <c r="I15" s="20">
        <v>20</v>
      </c>
      <c r="J15" s="24">
        <v>15</v>
      </c>
      <c r="K15" s="20">
        <v>100</v>
      </c>
      <c r="L15" s="22">
        <f t="shared" si="0"/>
        <v>49.35</v>
      </c>
      <c r="M15" s="18">
        <f t="shared" si="1"/>
        <v>3</v>
      </c>
      <c r="O15" s="8">
        <f>COUNTIF(M2:M78,"&gt;= 3.0")</f>
        <v>34</v>
      </c>
      <c r="P15" s="7"/>
      <c r="Q15" s="9"/>
      <c r="R15" s="9"/>
      <c r="S15" s="9"/>
      <c r="T15" s="7"/>
      <c r="U15" s="7"/>
    </row>
    <row r="16" spans="1:21" ht="14.25">
      <c r="A16" s="4">
        <v>80857</v>
      </c>
      <c r="B16" s="5" t="s">
        <v>32</v>
      </c>
      <c r="C16" s="6">
        <v>5</v>
      </c>
      <c r="D16" s="24">
        <v>12</v>
      </c>
      <c r="E16" s="20">
        <v>20</v>
      </c>
      <c r="F16" s="24">
        <v>106</v>
      </c>
      <c r="G16" s="20">
        <v>100</v>
      </c>
      <c r="H16" s="24">
        <v>20</v>
      </c>
      <c r="I16" s="20">
        <v>20</v>
      </c>
      <c r="J16" s="24">
        <v>80</v>
      </c>
      <c r="K16" s="20">
        <v>100</v>
      </c>
      <c r="L16" s="22">
        <f t="shared" si="0"/>
        <v>91.7</v>
      </c>
      <c r="M16" s="18">
        <f t="shared" si="1"/>
        <v>6</v>
      </c>
      <c r="O16" s="7"/>
      <c r="P16" s="7"/>
      <c r="Q16" s="7"/>
      <c r="R16" s="7"/>
      <c r="S16" s="7"/>
      <c r="T16" s="7"/>
      <c r="U16" s="7"/>
    </row>
    <row r="17" spans="1:21" ht="14.25">
      <c r="A17" s="4">
        <v>80862</v>
      </c>
      <c r="B17" s="5" t="s">
        <v>33</v>
      </c>
      <c r="C17" s="6">
        <v>5</v>
      </c>
      <c r="D17" s="24">
        <v>11</v>
      </c>
      <c r="E17" s="20">
        <v>20</v>
      </c>
      <c r="F17" s="24">
        <v>47</v>
      </c>
      <c r="G17" s="20">
        <v>100</v>
      </c>
      <c r="H17" s="24">
        <v>18</v>
      </c>
      <c r="I17" s="20">
        <v>20</v>
      </c>
      <c r="J17" s="24">
        <v>35</v>
      </c>
      <c r="K17" s="20">
        <v>100</v>
      </c>
      <c r="L17" s="22">
        <f t="shared" si="0"/>
        <v>44.15</v>
      </c>
      <c r="M17" s="18">
        <f t="shared" si="1"/>
        <v>3</v>
      </c>
      <c r="O17" s="8" t="s">
        <v>18</v>
      </c>
      <c r="P17" s="7"/>
      <c r="Q17" s="7"/>
      <c r="R17" s="7"/>
      <c r="S17" s="7"/>
      <c r="T17" s="7"/>
      <c r="U17" s="7"/>
    </row>
    <row r="18" spans="1:21" ht="14.25">
      <c r="A18" s="4">
        <v>80863</v>
      </c>
      <c r="B18" s="5" t="s">
        <v>34</v>
      </c>
      <c r="C18" s="6">
        <v>5</v>
      </c>
      <c r="D18" s="24">
        <v>15</v>
      </c>
      <c r="E18" s="20">
        <v>20</v>
      </c>
      <c r="F18" s="24">
        <v>46</v>
      </c>
      <c r="G18" s="20">
        <v>100</v>
      </c>
      <c r="H18" s="24">
        <v>14</v>
      </c>
      <c r="I18" s="20">
        <v>20</v>
      </c>
      <c r="J18" s="24">
        <v>35</v>
      </c>
      <c r="K18" s="20">
        <v>100</v>
      </c>
      <c r="L18" s="22">
        <f t="shared" si="0"/>
        <v>43.699999999999996</v>
      </c>
      <c r="M18" s="18">
        <f t="shared" si="1"/>
        <v>3</v>
      </c>
      <c r="O18" s="8">
        <f>COUNTIF(M2:M78,"= 3.0")</f>
        <v>18</v>
      </c>
      <c r="P18" s="7"/>
      <c r="Q18" s="7"/>
      <c r="R18" s="7"/>
      <c r="S18" s="7"/>
      <c r="T18" s="7"/>
      <c r="U18" s="7"/>
    </row>
    <row r="19" spans="1:21" ht="14.25">
      <c r="A19" s="4">
        <v>80868</v>
      </c>
      <c r="B19" s="5" t="s">
        <v>35</v>
      </c>
      <c r="C19" s="6">
        <v>5</v>
      </c>
      <c r="D19" s="24"/>
      <c r="E19" s="20">
        <v>20</v>
      </c>
      <c r="F19" s="24">
        <v>25</v>
      </c>
      <c r="G19" s="20">
        <v>100</v>
      </c>
      <c r="H19" s="24"/>
      <c r="I19" s="20">
        <v>20</v>
      </c>
      <c r="J19" s="24"/>
      <c r="K19" s="20">
        <v>100</v>
      </c>
      <c r="L19" s="22">
        <f t="shared" si="0"/>
        <v>11.25</v>
      </c>
      <c r="M19" s="18">
        <f t="shared" si="1"/>
        <v>2</v>
      </c>
      <c r="O19" s="7"/>
      <c r="P19" s="7"/>
      <c r="Q19" s="7"/>
      <c r="R19" s="7"/>
      <c r="S19" s="7"/>
      <c r="T19" s="7"/>
      <c r="U19" s="7"/>
    </row>
    <row r="20" spans="1:21" ht="14.25">
      <c r="A20" s="4">
        <v>80883</v>
      </c>
      <c r="B20" s="5" t="s">
        <v>36</v>
      </c>
      <c r="C20" s="6">
        <v>5</v>
      </c>
      <c r="D20" s="24"/>
      <c r="E20" s="20">
        <v>20</v>
      </c>
      <c r="F20" s="24">
        <v>28</v>
      </c>
      <c r="G20" s="20">
        <v>100</v>
      </c>
      <c r="H20" s="24"/>
      <c r="I20" s="20">
        <v>20</v>
      </c>
      <c r="J20" s="24">
        <v>0</v>
      </c>
      <c r="K20" s="20">
        <v>100</v>
      </c>
      <c r="L20" s="22">
        <f t="shared" si="0"/>
        <v>12.600000000000001</v>
      </c>
      <c r="M20" s="18">
        <f t="shared" si="1"/>
        <v>2</v>
      </c>
      <c r="O20" s="8" t="s">
        <v>19</v>
      </c>
      <c r="P20" s="7"/>
      <c r="Q20" s="7"/>
      <c r="R20" s="7"/>
      <c r="S20" s="7"/>
      <c r="T20" s="7"/>
      <c r="U20" s="7"/>
    </row>
    <row r="21" spans="1:21" ht="14.25">
      <c r="A21" s="4">
        <v>80890</v>
      </c>
      <c r="B21" s="5" t="s">
        <v>37</v>
      </c>
      <c r="C21" s="6">
        <v>5</v>
      </c>
      <c r="D21" s="24">
        <v>8</v>
      </c>
      <c r="E21" s="20">
        <v>20</v>
      </c>
      <c r="F21" s="24">
        <v>78</v>
      </c>
      <c r="G21" s="20">
        <v>100</v>
      </c>
      <c r="H21" s="24">
        <v>20</v>
      </c>
      <c r="I21" s="20">
        <v>20</v>
      </c>
      <c r="J21" s="24">
        <v>83</v>
      </c>
      <c r="K21" s="20">
        <v>100</v>
      </c>
      <c r="L21" s="22">
        <f t="shared" si="0"/>
        <v>79.45</v>
      </c>
      <c r="M21" s="18">
        <f t="shared" si="1"/>
        <v>5</v>
      </c>
      <c r="O21" s="8">
        <f>COUNTIF(M2:M78,"= 4.0")</f>
        <v>9</v>
      </c>
      <c r="P21" s="7"/>
      <c r="Q21" s="7"/>
      <c r="R21" s="7"/>
      <c r="S21" s="7"/>
      <c r="T21" s="7"/>
      <c r="U21" s="7"/>
    </row>
    <row r="22" spans="1:21" ht="14.25">
      <c r="A22" s="4">
        <v>80900</v>
      </c>
      <c r="B22" s="5" t="s">
        <v>38</v>
      </c>
      <c r="C22" s="6">
        <v>5</v>
      </c>
      <c r="D22" s="24">
        <v>6</v>
      </c>
      <c r="E22" s="20">
        <v>20</v>
      </c>
      <c r="F22" s="24">
        <v>8</v>
      </c>
      <c r="G22" s="20">
        <v>100</v>
      </c>
      <c r="H22" s="24"/>
      <c r="I22" s="20">
        <v>20</v>
      </c>
      <c r="J22" s="24"/>
      <c r="K22" s="20">
        <v>100</v>
      </c>
      <c r="L22" s="22">
        <f t="shared" si="0"/>
        <v>5.1</v>
      </c>
      <c r="M22" s="18">
        <f t="shared" si="1"/>
        <v>2</v>
      </c>
      <c r="O22" s="7"/>
      <c r="P22" s="7"/>
      <c r="Q22" s="7"/>
      <c r="R22" s="7"/>
      <c r="S22" s="7"/>
      <c r="T22" s="7"/>
      <c r="U22" s="7"/>
    </row>
    <row r="23" spans="1:21" ht="14.25">
      <c r="A23" s="4">
        <v>80904</v>
      </c>
      <c r="B23" s="5" t="s">
        <v>39</v>
      </c>
      <c r="C23" s="6">
        <v>5</v>
      </c>
      <c r="D23" s="24"/>
      <c r="E23" s="20">
        <v>20</v>
      </c>
      <c r="F23" s="24">
        <v>58</v>
      </c>
      <c r="G23" s="20">
        <v>100</v>
      </c>
      <c r="H23" s="24"/>
      <c r="I23" s="20">
        <v>20</v>
      </c>
      <c r="J23" s="24">
        <v>72</v>
      </c>
      <c r="K23" s="20">
        <v>100</v>
      </c>
      <c r="L23" s="22">
        <f t="shared" si="0"/>
        <v>58.5</v>
      </c>
      <c r="M23" s="18">
        <f t="shared" si="1"/>
        <v>4</v>
      </c>
      <c r="O23" s="8" t="s">
        <v>20</v>
      </c>
      <c r="P23" s="7"/>
      <c r="Q23" s="7"/>
      <c r="R23" s="7"/>
      <c r="S23" s="7"/>
      <c r="T23" s="7"/>
      <c r="U23" s="7"/>
    </row>
    <row r="24" spans="1:21" ht="14.25">
      <c r="A24" s="4">
        <v>80920</v>
      </c>
      <c r="B24" s="5" t="s">
        <v>40</v>
      </c>
      <c r="C24" s="6">
        <v>5</v>
      </c>
      <c r="D24" s="24">
        <v>3</v>
      </c>
      <c r="E24" s="20">
        <v>20</v>
      </c>
      <c r="F24" s="24">
        <v>15</v>
      </c>
      <c r="G24" s="20">
        <v>100</v>
      </c>
      <c r="H24" s="24"/>
      <c r="I24" s="20">
        <v>20</v>
      </c>
      <c r="J24" s="24"/>
      <c r="K24" s="20">
        <v>100</v>
      </c>
      <c r="L24" s="22">
        <f t="shared" si="0"/>
        <v>7.5</v>
      </c>
      <c r="M24" s="18">
        <f t="shared" si="1"/>
        <v>2</v>
      </c>
      <c r="O24" s="8">
        <f>COUNTIF(M2:M78,"= 5.0")</f>
        <v>4</v>
      </c>
      <c r="P24" s="7"/>
      <c r="Q24" s="7"/>
      <c r="R24" s="7"/>
      <c r="S24" s="7"/>
      <c r="T24" s="7"/>
      <c r="U24" s="7"/>
    </row>
    <row r="25" spans="1:21" ht="14.25">
      <c r="A25" s="4">
        <v>80928</v>
      </c>
      <c r="B25" s="5" t="s">
        <v>41</v>
      </c>
      <c r="C25" s="6">
        <v>5</v>
      </c>
      <c r="D25" s="24">
        <v>6</v>
      </c>
      <c r="E25" s="20">
        <v>20</v>
      </c>
      <c r="F25" s="24">
        <v>6</v>
      </c>
      <c r="G25" s="20">
        <v>100</v>
      </c>
      <c r="H25" s="24"/>
      <c r="I25" s="20">
        <v>20</v>
      </c>
      <c r="J25" s="24"/>
      <c r="K25" s="20">
        <v>100</v>
      </c>
      <c r="L25" s="22">
        <f t="shared" si="0"/>
        <v>4.199999999999999</v>
      </c>
      <c r="M25" s="18">
        <f t="shared" si="1"/>
        <v>2</v>
      </c>
      <c r="O25" s="7"/>
      <c r="P25" s="7"/>
      <c r="Q25" s="7"/>
      <c r="R25" s="7"/>
      <c r="S25" s="7"/>
      <c r="T25" s="7"/>
      <c r="U25" s="7"/>
    </row>
    <row r="26" spans="1:21" ht="14.25">
      <c r="A26" s="4">
        <v>80558</v>
      </c>
      <c r="B26" s="5" t="s">
        <v>2</v>
      </c>
      <c r="C26" s="6">
        <v>6</v>
      </c>
      <c r="D26" s="24"/>
      <c r="E26" s="20">
        <v>20</v>
      </c>
      <c r="F26" s="24"/>
      <c r="G26" s="20">
        <v>100</v>
      </c>
      <c r="H26" s="24"/>
      <c r="I26" s="20">
        <v>20</v>
      </c>
      <c r="J26" s="24"/>
      <c r="K26" s="20">
        <v>100</v>
      </c>
      <c r="L26" s="22">
        <f t="shared" si="0"/>
        <v>0</v>
      </c>
      <c r="M26" s="18">
        <f t="shared" si="1"/>
        <v>2</v>
      </c>
      <c r="O26" s="8" t="s">
        <v>21</v>
      </c>
      <c r="P26" s="7"/>
      <c r="Q26" s="7"/>
      <c r="R26" s="7"/>
      <c r="S26" s="7"/>
      <c r="T26" s="7"/>
      <c r="U26" s="7"/>
    </row>
    <row r="27" spans="1:21" ht="14.25">
      <c r="A27" s="4">
        <v>80782</v>
      </c>
      <c r="B27" s="5" t="s">
        <v>3</v>
      </c>
      <c r="C27" s="6">
        <v>6</v>
      </c>
      <c r="D27" s="24"/>
      <c r="E27" s="20">
        <v>20</v>
      </c>
      <c r="F27" s="24"/>
      <c r="G27" s="20">
        <v>100</v>
      </c>
      <c r="H27" s="24"/>
      <c r="I27" s="20">
        <v>20</v>
      </c>
      <c r="J27" s="24"/>
      <c r="K27" s="20">
        <v>100</v>
      </c>
      <c r="L27" s="22">
        <f t="shared" si="0"/>
        <v>0</v>
      </c>
      <c r="M27" s="18">
        <f t="shared" si="1"/>
        <v>2</v>
      </c>
      <c r="O27" s="8">
        <f>COUNTIF(M2:M78,"= 6.0")</f>
        <v>3</v>
      </c>
      <c r="P27" s="7"/>
      <c r="Q27" s="7"/>
      <c r="R27" s="7"/>
      <c r="S27" s="7"/>
      <c r="T27" s="7"/>
      <c r="U27" s="7"/>
    </row>
    <row r="28" spans="1:13" ht="14.25">
      <c r="A28" s="4">
        <v>80646</v>
      </c>
      <c r="B28" s="5" t="s">
        <v>5</v>
      </c>
      <c r="C28" s="6">
        <v>6</v>
      </c>
      <c r="D28" s="24"/>
      <c r="E28" s="20">
        <v>20</v>
      </c>
      <c r="F28" s="24"/>
      <c r="G28" s="20">
        <v>100</v>
      </c>
      <c r="H28" s="24"/>
      <c r="I28" s="20">
        <v>20</v>
      </c>
      <c r="J28" s="24"/>
      <c r="K28" s="20">
        <v>100</v>
      </c>
      <c r="L28" s="22">
        <f t="shared" si="0"/>
        <v>0</v>
      </c>
      <c r="M28" s="18">
        <f t="shared" si="1"/>
        <v>2</v>
      </c>
    </row>
    <row r="29" spans="1:13" ht="14.25">
      <c r="A29" s="4">
        <v>80791</v>
      </c>
      <c r="B29" s="5" t="s">
        <v>42</v>
      </c>
      <c r="C29" s="6">
        <v>6</v>
      </c>
      <c r="D29" s="24">
        <v>11</v>
      </c>
      <c r="E29" s="20">
        <v>20</v>
      </c>
      <c r="F29" s="24">
        <v>44</v>
      </c>
      <c r="G29" s="20">
        <v>100</v>
      </c>
      <c r="H29" s="24">
        <v>20</v>
      </c>
      <c r="I29" s="20">
        <v>20</v>
      </c>
      <c r="J29" s="24">
        <v>45</v>
      </c>
      <c r="K29" s="20">
        <v>100</v>
      </c>
      <c r="L29" s="22">
        <f t="shared" si="0"/>
        <v>47.8</v>
      </c>
      <c r="M29" s="18">
        <f t="shared" si="1"/>
        <v>3</v>
      </c>
    </row>
    <row r="30" spans="1:13" ht="14.25">
      <c r="A30" s="4">
        <v>80799</v>
      </c>
      <c r="B30" s="5" t="s">
        <v>43</v>
      </c>
      <c r="C30" s="6">
        <v>6</v>
      </c>
      <c r="D30" s="24"/>
      <c r="E30" s="20">
        <v>20</v>
      </c>
      <c r="F30" s="24"/>
      <c r="G30" s="20">
        <v>100</v>
      </c>
      <c r="H30" s="24"/>
      <c r="I30" s="20">
        <v>20</v>
      </c>
      <c r="J30" s="24"/>
      <c r="K30" s="20">
        <v>100</v>
      </c>
      <c r="L30" s="22">
        <f t="shared" si="0"/>
        <v>0</v>
      </c>
      <c r="M30" s="18">
        <f t="shared" si="1"/>
        <v>2</v>
      </c>
    </row>
    <row r="31" spans="1:13" ht="14.25">
      <c r="A31" s="4">
        <v>80807</v>
      </c>
      <c r="B31" s="5" t="s">
        <v>44</v>
      </c>
      <c r="C31" s="6">
        <v>6</v>
      </c>
      <c r="D31" s="24">
        <v>14</v>
      </c>
      <c r="E31" s="20">
        <v>20</v>
      </c>
      <c r="F31" s="24">
        <v>43</v>
      </c>
      <c r="G31" s="20">
        <v>100</v>
      </c>
      <c r="H31" s="24">
        <v>7</v>
      </c>
      <c r="I31" s="20">
        <v>20</v>
      </c>
      <c r="J31" s="24">
        <v>55</v>
      </c>
      <c r="K31" s="20">
        <v>100</v>
      </c>
      <c r="L31" s="22">
        <f t="shared" si="0"/>
        <v>49.35000000000001</v>
      </c>
      <c r="M31" s="18">
        <f t="shared" si="1"/>
        <v>3</v>
      </c>
    </row>
    <row r="32" spans="1:13" ht="14.25">
      <c r="A32" s="4">
        <v>80815</v>
      </c>
      <c r="B32" s="5" t="s">
        <v>45</v>
      </c>
      <c r="C32" s="6">
        <v>6</v>
      </c>
      <c r="D32" s="24">
        <v>10</v>
      </c>
      <c r="E32" s="20">
        <v>20</v>
      </c>
      <c r="F32" s="24">
        <v>27</v>
      </c>
      <c r="G32" s="20">
        <v>100</v>
      </c>
      <c r="H32" s="24">
        <v>10</v>
      </c>
      <c r="I32" s="20">
        <v>20</v>
      </c>
      <c r="J32" s="24">
        <v>20</v>
      </c>
      <c r="K32" s="20">
        <v>100</v>
      </c>
      <c r="L32" s="22">
        <f t="shared" si="0"/>
        <v>26.15</v>
      </c>
      <c r="M32" s="18">
        <f t="shared" si="1"/>
        <v>2</v>
      </c>
    </row>
    <row r="33" spans="1:13" ht="14.25">
      <c r="A33" s="4">
        <v>80824</v>
      </c>
      <c r="B33" s="5" t="s">
        <v>46</v>
      </c>
      <c r="C33" s="6">
        <v>6</v>
      </c>
      <c r="D33" s="24"/>
      <c r="E33" s="20">
        <v>20</v>
      </c>
      <c r="F33" s="24">
        <v>47</v>
      </c>
      <c r="G33" s="20">
        <v>100</v>
      </c>
      <c r="H33" s="24">
        <v>24</v>
      </c>
      <c r="I33" s="20">
        <v>20</v>
      </c>
      <c r="J33" s="24">
        <v>80</v>
      </c>
      <c r="K33" s="20">
        <v>100</v>
      </c>
      <c r="L33" s="22">
        <f t="shared" si="0"/>
        <v>63.15</v>
      </c>
      <c r="M33" s="18">
        <f t="shared" si="1"/>
        <v>4</v>
      </c>
    </row>
    <row r="34" spans="1:13" ht="14.25">
      <c r="A34" s="4">
        <v>80849</v>
      </c>
      <c r="B34" s="5" t="s">
        <v>47</v>
      </c>
      <c r="C34" s="6">
        <v>6</v>
      </c>
      <c r="D34" s="24">
        <v>11</v>
      </c>
      <c r="E34" s="20">
        <v>20</v>
      </c>
      <c r="F34" s="24">
        <v>27</v>
      </c>
      <c r="G34" s="20">
        <v>100</v>
      </c>
      <c r="H34" s="24">
        <v>0</v>
      </c>
      <c r="I34" s="20">
        <v>20</v>
      </c>
      <c r="J34" s="24">
        <v>15</v>
      </c>
      <c r="K34" s="20">
        <v>100</v>
      </c>
      <c r="L34" s="22">
        <f t="shared" si="0"/>
        <v>21.65</v>
      </c>
      <c r="M34" s="18">
        <f t="shared" si="1"/>
        <v>2</v>
      </c>
    </row>
    <row r="35" spans="1:13" ht="14.25">
      <c r="A35" s="4">
        <v>80853</v>
      </c>
      <c r="B35" s="5" t="s">
        <v>48</v>
      </c>
      <c r="C35" s="6">
        <v>6</v>
      </c>
      <c r="D35" s="24"/>
      <c r="E35" s="20">
        <v>20</v>
      </c>
      <c r="F35" s="24"/>
      <c r="G35" s="20">
        <v>100</v>
      </c>
      <c r="H35" s="24"/>
      <c r="I35" s="20">
        <v>20</v>
      </c>
      <c r="J35" s="24"/>
      <c r="K35" s="20">
        <v>100</v>
      </c>
      <c r="L35" s="22">
        <f t="shared" si="0"/>
        <v>0</v>
      </c>
      <c r="M35" s="18">
        <f t="shared" si="1"/>
        <v>2</v>
      </c>
    </row>
    <row r="36" spans="1:13" ht="14.25">
      <c r="A36" s="4">
        <v>80858</v>
      </c>
      <c r="B36" s="5" t="s">
        <v>49</v>
      </c>
      <c r="C36" s="6">
        <v>6</v>
      </c>
      <c r="D36" s="24">
        <v>10</v>
      </c>
      <c r="E36" s="20">
        <v>20</v>
      </c>
      <c r="F36" s="24">
        <v>35</v>
      </c>
      <c r="G36" s="20">
        <v>100</v>
      </c>
      <c r="H36" s="24"/>
      <c r="I36" s="20">
        <v>20</v>
      </c>
      <c r="J36" s="24"/>
      <c r="K36" s="20">
        <v>100</v>
      </c>
      <c r="L36" s="22">
        <f t="shared" si="0"/>
        <v>18.25</v>
      </c>
      <c r="M36" s="18">
        <f t="shared" si="1"/>
        <v>2</v>
      </c>
    </row>
    <row r="37" spans="1:13" ht="14.25">
      <c r="A37" s="4">
        <v>80864</v>
      </c>
      <c r="B37" s="5" t="s">
        <v>50</v>
      </c>
      <c r="C37" s="6">
        <v>6</v>
      </c>
      <c r="D37" s="24"/>
      <c r="E37" s="20">
        <v>20</v>
      </c>
      <c r="F37" s="24"/>
      <c r="G37" s="20">
        <v>100</v>
      </c>
      <c r="H37" s="24"/>
      <c r="I37" s="20">
        <v>20</v>
      </c>
      <c r="J37" s="24"/>
      <c r="K37" s="20">
        <v>100</v>
      </c>
      <c r="L37" s="22">
        <f t="shared" si="0"/>
        <v>0</v>
      </c>
      <c r="M37" s="18">
        <f t="shared" si="1"/>
        <v>2</v>
      </c>
    </row>
    <row r="38" spans="1:13" ht="14.25">
      <c r="A38" s="4">
        <v>80869</v>
      </c>
      <c r="B38" s="5" t="s">
        <v>51</v>
      </c>
      <c r="C38" s="6">
        <v>6</v>
      </c>
      <c r="D38" s="24">
        <v>4</v>
      </c>
      <c r="E38" s="20">
        <v>5</v>
      </c>
      <c r="F38" s="24">
        <v>71</v>
      </c>
      <c r="G38" s="20">
        <v>100</v>
      </c>
      <c r="H38" s="24">
        <v>2</v>
      </c>
      <c r="I38" s="20">
        <v>5</v>
      </c>
      <c r="J38" s="24">
        <v>95</v>
      </c>
      <c r="K38" s="20">
        <v>100</v>
      </c>
      <c r="L38" s="22">
        <f t="shared" si="0"/>
        <v>80.7</v>
      </c>
      <c r="M38" s="18">
        <f t="shared" si="1"/>
        <v>5</v>
      </c>
    </row>
    <row r="39" spans="1:13" ht="14.25">
      <c r="A39" s="4">
        <v>80884</v>
      </c>
      <c r="B39" s="5" t="s">
        <v>52</v>
      </c>
      <c r="C39" s="6">
        <v>6</v>
      </c>
      <c r="D39" s="24">
        <v>8</v>
      </c>
      <c r="E39" s="20">
        <v>20</v>
      </c>
      <c r="F39" s="24">
        <v>68</v>
      </c>
      <c r="G39" s="20">
        <v>100</v>
      </c>
      <c r="H39" s="24">
        <v>10</v>
      </c>
      <c r="I39" s="20">
        <v>20</v>
      </c>
      <c r="J39" s="24">
        <v>15</v>
      </c>
      <c r="K39" s="20">
        <v>100</v>
      </c>
      <c r="L39" s="22">
        <f t="shared" si="0"/>
        <v>41.85</v>
      </c>
      <c r="M39" s="18">
        <f t="shared" si="1"/>
        <v>3</v>
      </c>
    </row>
    <row r="40" spans="1:13" ht="14.25">
      <c r="A40" s="4">
        <v>80892</v>
      </c>
      <c r="B40" s="5" t="s">
        <v>53</v>
      </c>
      <c r="C40" s="6">
        <v>6</v>
      </c>
      <c r="D40" s="24"/>
      <c r="E40" s="20">
        <v>20</v>
      </c>
      <c r="F40" s="24">
        <v>7</v>
      </c>
      <c r="G40" s="20">
        <v>100</v>
      </c>
      <c r="H40" s="24"/>
      <c r="I40" s="20">
        <v>20</v>
      </c>
      <c r="J40" s="24"/>
      <c r="K40" s="20">
        <v>100</v>
      </c>
      <c r="L40" s="22">
        <f t="shared" si="0"/>
        <v>3.1500000000000004</v>
      </c>
      <c r="M40" s="18">
        <f t="shared" si="1"/>
        <v>2</v>
      </c>
    </row>
    <row r="41" spans="1:13" ht="14.25">
      <c r="A41" s="4">
        <v>80901</v>
      </c>
      <c r="B41" s="5" t="s">
        <v>54</v>
      </c>
      <c r="C41" s="6">
        <v>6</v>
      </c>
      <c r="D41" s="24">
        <v>15</v>
      </c>
      <c r="E41" s="20">
        <v>20</v>
      </c>
      <c r="F41" s="24">
        <v>81</v>
      </c>
      <c r="G41" s="20">
        <v>100</v>
      </c>
      <c r="H41" s="24">
        <v>18</v>
      </c>
      <c r="I41" s="20">
        <v>20</v>
      </c>
      <c r="J41" s="24">
        <v>60</v>
      </c>
      <c r="K41" s="20">
        <v>100</v>
      </c>
      <c r="L41" s="22">
        <f t="shared" si="0"/>
        <v>71.7</v>
      </c>
      <c r="M41" s="18">
        <f t="shared" si="1"/>
        <v>5</v>
      </c>
    </row>
    <row r="42" spans="1:13" ht="14.25">
      <c r="A42" s="4">
        <v>80905</v>
      </c>
      <c r="B42" s="5" t="s">
        <v>55</v>
      </c>
      <c r="C42" s="6">
        <v>6</v>
      </c>
      <c r="D42" s="24">
        <v>5</v>
      </c>
      <c r="E42" s="20">
        <v>5</v>
      </c>
      <c r="F42" s="24">
        <v>84</v>
      </c>
      <c r="G42" s="20">
        <v>100</v>
      </c>
      <c r="H42" s="24"/>
      <c r="I42" s="20">
        <v>20</v>
      </c>
      <c r="J42" s="24">
        <v>75</v>
      </c>
      <c r="K42" s="20">
        <v>100</v>
      </c>
      <c r="L42" s="22">
        <f t="shared" si="0"/>
        <v>76.55</v>
      </c>
      <c r="M42" s="18">
        <f t="shared" si="1"/>
        <v>5</v>
      </c>
    </row>
    <row r="43" spans="1:13" ht="14.25">
      <c r="A43" s="4">
        <v>80921</v>
      </c>
      <c r="B43" s="5" t="s">
        <v>56</v>
      </c>
      <c r="C43" s="6">
        <v>6</v>
      </c>
      <c r="D43" s="24">
        <v>6</v>
      </c>
      <c r="E43" s="20">
        <v>20</v>
      </c>
      <c r="F43" s="24">
        <v>0</v>
      </c>
      <c r="G43" s="20">
        <v>100</v>
      </c>
      <c r="H43" s="24"/>
      <c r="I43" s="20">
        <v>20</v>
      </c>
      <c r="J43" s="24"/>
      <c r="K43" s="20">
        <v>100</v>
      </c>
      <c r="L43" s="22">
        <f t="shared" si="0"/>
        <v>1.5</v>
      </c>
      <c r="M43" s="18">
        <f t="shared" si="1"/>
        <v>2</v>
      </c>
    </row>
    <row r="44" spans="1:13" ht="14.25">
      <c r="A44" s="4">
        <v>80929</v>
      </c>
      <c r="B44" s="5" t="s">
        <v>57</v>
      </c>
      <c r="C44" s="6">
        <v>6</v>
      </c>
      <c r="D44" s="24">
        <v>8</v>
      </c>
      <c r="E44" s="20">
        <v>20</v>
      </c>
      <c r="F44" s="24">
        <v>19</v>
      </c>
      <c r="G44" s="20">
        <v>100</v>
      </c>
      <c r="H44" s="24">
        <v>15</v>
      </c>
      <c r="I44" s="20">
        <v>20</v>
      </c>
      <c r="J44" s="24">
        <v>20</v>
      </c>
      <c r="K44" s="20">
        <v>100</v>
      </c>
      <c r="L44" s="22">
        <f t="shared" si="0"/>
        <v>23.3</v>
      </c>
      <c r="M44" s="18">
        <f t="shared" si="1"/>
        <v>2</v>
      </c>
    </row>
    <row r="45" spans="1:13" ht="14.25">
      <c r="A45" s="4">
        <v>80932</v>
      </c>
      <c r="B45" s="5" t="s">
        <v>58</v>
      </c>
      <c r="C45" s="6">
        <v>6</v>
      </c>
      <c r="D45" s="24">
        <v>7</v>
      </c>
      <c r="E45" s="20">
        <v>20</v>
      </c>
      <c r="F45" s="24">
        <v>11</v>
      </c>
      <c r="G45" s="20">
        <v>100</v>
      </c>
      <c r="H45" s="24"/>
      <c r="I45" s="20">
        <v>20</v>
      </c>
      <c r="J45" s="24">
        <v>40</v>
      </c>
      <c r="K45" s="20">
        <v>100</v>
      </c>
      <c r="L45" s="22">
        <f t="shared" si="0"/>
        <v>24.7</v>
      </c>
      <c r="M45" s="18">
        <f t="shared" si="1"/>
        <v>2</v>
      </c>
    </row>
    <row r="46" spans="1:13" ht="14.25">
      <c r="A46" s="4">
        <v>80800</v>
      </c>
      <c r="B46" s="5" t="s">
        <v>59</v>
      </c>
      <c r="C46" s="6">
        <v>7</v>
      </c>
      <c r="D46" s="24">
        <v>2</v>
      </c>
      <c r="E46" s="20">
        <v>5</v>
      </c>
      <c r="F46" s="24">
        <v>49</v>
      </c>
      <c r="G46" s="20">
        <v>100</v>
      </c>
      <c r="H46" s="24">
        <v>2</v>
      </c>
      <c r="I46" s="20">
        <v>5</v>
      </c>
      <c r="J46" s="24">
        <v>11</v>
      </c>
      <c r="K46" s="20">
        <v>100</v>
      </c>
      <c r="L46" s="22">
        <f t="shared" si="0"/>
        <v>31</v>
      </c>
      <c r="M46" s="18">
        <f t="shared" si="1"/>
        <v>2</v>
      </c>
    </row>
    <row r="47" spans="1:13" ht="14.25">
      <c r="A47" s="4">
        <v>80808</v>
      </c>
      <c r="B47" s="5" t="s">
        <v>60</v>
      </c>
      <c r="C47" s="6">
        <v>7</v>
      </c>
      <c r="D47" s="24"/>
      <c r="E47" s="20">
        <v>5</v>
      </c>
      <c r="F47" s="24">
        <v>54</v>
      </c>
      <c r="G47" s="20">
        <v>100</v>
      </c>
      <c r="H47" s="24"/>
      <c r="I47" s="20">
        <v>5</v>
      </c>
      <c r="J47" s="24">
        <v>57</v>
      </c>
      <c r="K47" s="20">
        <v>100</v>
      </c>
      <c r="L47" s="22">
        <f t="shared" si="0"/>
        <v>49.95</v>
      </c>
      <c r="M47" s="18">
        <f t="shared" si="1"/>
        <v>3</v>
      </c>
    </row>
    <row r="48" spans="1:13" ht="14.25">
      <c r="A48" s="4">
        <v>80816</v>
      </c>
      <c r="B48" s="5" t="s">
        <v>61</v>
      </c>
      <c r="C48" s="6">
        <v>7</v>
      </c>
      <c r="D48" s="24">
        <v>3.5</v>
      </c>
      <c r="E48" s="20">
        <v>5</v>
      </c>
      <c r="F48" s="24">
        <v>20</v>
      </c>
      <c r="G48" s="20">
        <v>100</v>
      </c>
      <c r="H48" s="24">
        <v>2</v>
      </c>
      <c r="I48" s="20">
        <v>5</v>
      </c>
      <c r="J48" s="24">
        <v>10</v>
      </c>
      <c r="K48" s="20">
        <v>100</v>
      </c>
      <c r="L48" s="22">
        <f t="shared" si="0"/>
        <v>19</v>
      </c>
      <c r="M48" s="18">
        <f t="shared" si="1"/>
        <v>2</v>
      </c>
    </row>
    <row r="49" spans="1:13" ht="14.25">
      <c r="A49" s="4">
        <v>80831</v>
      </c>
      <c r="B49" s="5" t="s">
        <v>62</v>
      </c>
      <c r="C49" s="6">
        <v>7</v>
      </c>
      <c r="D49" s="24">
        <v>3.5</v>
      </c>
      <c r="E49" s="20">
        <v>5</v>
      </c>
      <c r="F49" s="24">
        <v>56</v>
      </c>
      <c r="G49" s="20">
        <v>100</v>
      </c>
      <c r="H49" s="24">
        <v>3</v>
      </c>
      <c r="I49" s="20">
        <v>5</v>
      </c>
      <c r="J49" s="24">
        <v>35</v>
      </c>
      <c r="K49" s="20">
        <v>100</v>
      </c>
      <c r="L49" s="22">
        <f t="shared" si="0"/>
        <v>47.45</v>
      </c>
      <c r="M49" s="18">
        <f t="shared" si="1"/>
        <v>3</v>
      </c>
    </row>
    <row r="50" spans="1:13" ht="14.25">
      <c r="A50" s="4">
        <v>80832</v>
      </c>
      <c r="B50" s="5" t="s">
        <v>63</v>
      </c>
      <c r="C50" s="6">
        <v>7</v>
      </c>
      <c r="D50" s="24">
        <v>1</v>
      </c>
      <c r="E50" s="20">
        <v>5</v>
      </c>
      <c r="F50" s="24">
        <v>38</v>
      </c>
      <c r="G50" s="20">
        <v>100</v>
      </c>
      <c r="H50" s="24">
        <v>3</v>
      </c>
      <c r="I50" s="20">
        <v>5</v>
      </c>
      <c r="J50" s="24">
        <v>24</v>
      </c>
      <c r="K50" s="20">
        <v>100</v>
      </c>
      <c r="L50" s="22">
        <f t="shared" si="0"/>
        <v>31.9</v>
      </c>
      <c r="M50" s="18">
        <f t="shared" si="1"/>
        <v>2</v>
      </c>
    </row>
    <row r="51" spans="1:13" ht="14.25">
      <c r="A51" s="4">
        <v>80840</v>
      </c>
      <c r="B51" s="5" t="s">
        <v>64</v>
      </c>
      <c r="C51" s="6">
        <v>7</v>
      </c>
      <c r="D51" s="24">
        <v>4</v>
      </c>
      <c r="E51" s="20">
        <v>5</v>
      </c>
      <c r="F51" s="24">
        <v>65</v>
      </c>
      <c r="G51" s="20">
        <v>100</v>
      </c>
      <c r="H51" s="24">
        <v>4.5</v>
      </c>
      <c r="I51" s="20">
        <v>5</v>
      </c>
      <c r="J51" s="24">
        <v>40</v>
      </c>
      <c r="K51" s="20">
        <v>100</v>
      </c>
      <c r="L51" s="22">
        <f t="shared" si="0"/>
        <v>55.75</v>
      </c>
      <c r="M51" s="18">
        <f t="shared" si="1"/>
        <v>4</v>
      </c>
    </row>
    <row r="52" spans="1:13" ht="14.25">
      <c r="A52" s="4">
        <v>80854</v>
      </c>
      <c r="B52" s="5" t="s">
        <v>65</v>
      </c>
      <c r="C52" s="6">
        <v>7</v>
      </c>
      <c r="D52" s="24">
        <v>3.5</v>
      </c>
      <c r="E52" s="20">
        <v>5</v>
      </c>
      <c r="F52" s="24">
        <v>66</v>
      </c>
      <c r="G52" s="20">
        <v>100</v>
      </c>
      <c r="H52" s="24">
        <v>5</v>
      </c>
      <c r="I52" s="20">
        <v>5</v>
      </c>
      <c r="J52" s="24">
        <v>55</v>
      </c>
      <c r="K52" s="20">
        <v>100</v>
      </c>
      <c r="L52" s="22">
        <f t="shared" si="0"/>
        <v>62.95</v>
      </c>
      <c r="M52" s="18">
        <f t="shared" si="1"/>
        <v>4</v>
      </c>
    </row>
    <row r="53" spans="1:13" ht="14.25">
      <c r="A53" s="4">
        <v>80859</v>
      </c>
      <c r="B53" s="5" t="s">
        <v>66</v>
      </c>
      <c r="C53" s="6">
        <v>7</v>
      </c>
      <c r="D53" s="24">
        <v>3</v>
      </c>
      <c r="E53" s="20">
        <v>5</v>
      </c>
      <c r="F53" s="24">
        <v>56</v>
      </c>
      <c r="G53" s="20">
        <v>100</v>
      </c>
      <c r="H53" s="24">
        <v>4</v>
      </c>
      <c r="I53" s="20">
        <v>5</v>
      </c>
      <c r="J53" s="24">
        <v>19</v>
      </c>
      <c r="K53" s="20">
        <v>100</v>
      </c>
      <c r="L53" s="22">
        <f t="shared" si="0"/>
        <v>40.75</v>
      </c>
      <c r="M53" s="18">
        <f t="shared" si="1"/>
        <v>3</v>
      </c>
    </row>
    <row r="54" spans="1:13" ht="14.25">
      <c r="A54" s="4">
        <v>80865</v>
      </c>
      <c r="B54" s="5" t="s">
        <v>67</v>
      </c>
      <c r="C54" s="6">
        <v>7</v>
      </c>
      <c r="D54" s="24">
        <v>2.5</v>
      </c>
      <c r="E54" s="20">
        <v>5</v>
      </c>
      <c r="F54" s="24">
        <v>71</v>
      </c>
      <c r="G54" s="20">
        <v>100</v>
      </c>
      <c r="H54" s="24">
        <v>5</v>
      </c>
      <c r="I54" s="20">
        <v>5</v>
      </c>
      <c r="J54" s="24">
        <v>110</v>
      </c>
      <c r="K54" s="20">
        <v>100</v>
      </c>
      <c r="L54" s="22">
        <f t="shared" si="0"/>
        <v>88.95000000000002</v>
      </c>
      <c r="M54" s="18">
        <f t="shared" si="1"/>
        <v>6</v>
      </c>
    </row>
    <row r="55" spans="1:13" ht="14.25">
      <c r="A55" s="4">
        <v>80874</v>
      </c>
      <c r="B55" s="5" t="s">
        <v>68</v>
      </c>
      <c r="C55" s="6">
        <v>7</v>
      </c>
      <c r="D55" s="24">
        <v>2.5</v>
      </c>
      <c r="E55" s="20">
        <v>5</v>
      </c>
      <c r="F55" s="24">
        <v>20</v>
      </c>
      <c r="G55" s="20">
        <v>100</v>
      </c>
      <c r="H55" s="24">
        <v>1.5</v>
      </c>
      <c r="I55" s="20">
        <v>5</v>
      </c>
      <c r="J55" s="24">
        <v>9</v>
      </c>
      <c r="K55" s="20">
        <v>100</v>
      </c>
      <c r="L55" s="22">
        <f t="shared" si="0"/>
        <v>17.05</v>
      </c>
      <c r="M55" s="18">
        <f t="shared" si="1"/>
        <v>2</v>
      </c>
    </row>
    <row r="56" spans="1:13" ht="14.25">
      <c r="A56" s="4">
        <v>80882</v>
      </c>
      <c r="B56" s="5" t="s">
        <v>69</v>
      </c>
      <c r="C56" s="6">
        <v>7</v>
      </c>
      <c r="D56" s="24">
        <v>2</v>
      </c>
      <c r="E56" s="20">
        <v>5</v>
      </c>
      <c r="F56" s="24">
        <v>3</v>
      </c>
      <c r="G56" s="20">
        <v>100</v>
      </c>
      <c r="H56" s="24"/>
      <c r="I56" s="20">
        <v>5</v>
      </c>
      <c r="J56" s="24"/>
      <c r="K56" s="20">
        <v>100</v>
      </c>
      <c r="L56" s="22">
        <f t="shared" si="0"/>
        <v>3.3499999999999996</v>
      </c>
      <c r="M56" s="18">
        <f t="shared" si="1"/>
        <v>2</v>
      </c>
    </row>
    <row r="57" spans="1:13" ht="14.25">
      <c r="A57" s="4">
        <v>80885</v>
      </c>
      <c r="B57" s="5" t="s">
        <v>70</v>
      </c>
      <c r="C57" s="6">
        <v>7</v>
      </c>
      <c r="D57" s="24">
        <v>3</v>
      </c>
      <c r="E57" s="20">
        <v>5</v>
      </c>
      <c r="F57" s="24">
        <v>57</v>
      </c>
      <c r="G57" s="20">
        <v>100</v>
      </c>
      <c r="H57" s="24">
        <v>3.5</v>
      </c>
      <c r="I57" s="20">
        <v>5</v>
      </c>
      <c r="J57" s="24">
        <v>35</v>
      </c>
      <c r="K57" s="20">
        <v>100</v>
      </c>
      <c r="L57" s="22">
        <f t="shared" si="0"/>
        <v>47.9</v>
      </c>
      <c r="M57" s="18">
        <f t="shared" si="1"/>
        <v>3</v>
      </c>
    </row>
    <row r="58" spans="1:13" ht="14.25">
      <c r="A58" s="4">
        <v>80893</v>
      </c>
      <c r="B58" s="5" t="s">
        <v>71</v>
      </c>
      <c r="C58" s="6">
        <v>7</v>
      </c>
      <c r="D58" s="24">
        <v>14</v>
      </c>
      <c r="E58" s="20">
        <v>20</v>
      </c>
      <c r="F58" s="24">
        <v>62</v>
      </c>
      <c r="G58" s="20">
        <v>100</v>
      </c>
      <c r="H58" s="24">
        <v>17</v>
      </c>
      <c r="I58" s="20">
        <v>20</v>
      </c>
      <c r="J58" s="24">
        <v>60</v>
      </c>
      <c r="K58" s="20">
        <v>100</v>
      </c>
      <c r="L58" s="22">
        <f t="shared" si="0"/>
        <v>62.65</v>
      </c>
      <c r="M58" s="18">
        <f t="shared" si="1"/>
        <v>4</v>
      </c>
    </row>
    <row r="59" spans="1:13" ht="14.25">
      <c r="A59" s="4">
        <v>80902</v>
      </c>
      <c r="B59" s="5" t="s">
        <v>72</v>
      </c>
      <c r="C59" s="6">
        <v>7</v>
      </c>
      <c r="D59" s="24"/>
      <c r="E59" s="20">
        <v>5</v>
      </c>
      <c r="F59" s="24">
        <v>41</v>
      </c>
      <c r="G59" s="20">
        <v>100</v>
      </c>
      <c r="H59" s="24"/>
      <c r="I59" s="20">
        <v>5</v>
      </c>
      <c r="J59" s="24">
        <v>57</v>
      </c>
      <c r="K59" s="20">
        <v>100</v>
      </c>
      <c r="L59" s="22">
        <f t="shared" si="0"/>
        <v>44.099999999999994</v>
      </c>
      <c r="M59" s="18">
        <f t="shared" si="1"/>
        <v>3</v>
      </c>
    </row>
    <row r="60" spans="1:13" ht="14.25">
      <c r="A60" s="4">
        <v>80793</v>
      </c>
      <c r="B60" s="5" t="s">
        <v>73</v>
      </c>
      <c r="C60" s="6">
        <v>8</v>
      </c>
      <c r="D60" s="24"/>
      <c r="E60" s="20">
        <v>20</v>
      </c>
      <c r="F60" s="24"/>
      <c r="G60" s="20">
        <v>100</v>
      </c>
      <c r="H60" s="24"/>
      <c r="I60" s="20">
        <v>20</v>
      </c>
      <c r="J60" s="24"/>
      <c r="K60" s="20">
        <v>100</v>
      </c>
      <c r="L60" s="22">
        <f t="shared" si="0"/>
        <v>0</v>
      </c>
      <c r="M60" s="18">
        <f t="shared" si="1"/>
        <v>2</v>
      </c>
    </row>
    <row r="61" spans="1:13" ht="14.25">
      <c r="A61" s="4">
        <v>80801</v>
      </c>
      <c r="B61" s="5" t="s">
        <v>74</v>
      </c>
      <c r="C61" s="6">
        <v>8</v>
      </c>
      <c r="D61" s="24"/>
      <c r="E61" s="20">
        <v>20</v>
      </c>
      <c r="F61" s="24"/>
      <c r="G61" s="20">
        <v>100</v>
      </c>
      <c r="H61" s="24"/>
      <c r="I61" s="20">
        <v>20</v>
      </c>
      <c r="J61" s="24"/>
      <c r="K61" s="20">
        <v>100</v>
      </c>
      <c r="L61" s="22">
        <f t="shared" si="0"/>
        <v>0</v>
      </c>
      <c r="M61" s="18">
        <f t="shared" si="1"/>
        <v>2</v>
      </c>
    </row>
    <row r="62" spans="1:13" ht="14.25">
      <c r="A62" s="4">
        <v>80809</v>
      </c>
      <c r="B62" s="5" t="s">
        <v>75</v>
      </c>
      <c r="C62" s="6">
        <v>8</v>
      </c>
      <c r="D62" s="24">
        <v>18</v>
      </c>
      <c r="E62" s="20">
        <v>20</v>
      </c>
      <c r="F62" s="24">
        <v>66</v>
      </c>
      <c r="G62" s="20">
        <v>100</v>
      </c>
      <c r="H62" s="24">
        <v>25</v>
      </c>
      <c r="I62" s="20">
        <v>20</v>
      </c>
      <c r="J62" s="24">
        <v>109</v>
      </c>
      <c r="K62" s="20">
        <v>100</v>
      </c>
      <c r="L62" s="22">
        <f t="shared" si="0"/>
        <v>89.5</v>
      </c>
      <c r="M62" s="18">
        <f t="shared" si="1"/>
        <v>6</v>
      </c>
    </row>
    <row r="63" spans="1:13" ht="14.25">
      <c r="A63" s="4">
        <v>80813</v>
      </c>
      <c r="B63" s="5" t="s">
        <v>76</v>
      </c>
      <c r="C63" s="6">
        <v>8</v>
      </c>
      <c r="D63" s="24">
        <v>5</v>
      </c>
      <c r="E63" s="20">
        <v>20</v>
      </c>
      <c r="F63" s="24">
        <v>34</v>
      </c>
      <c r="G63" s="20">
        <v>100</v>
      </c>
      <c r="H63" s="24">
        <v>9</v>
      </c>
      <c r="I63" s="20">
        <v>20</v>
      </c>
      <c r="J63" s="24">
        <v>15</v>
      </c>
      <c r="K63" s="20">
        <v>100</v>
      </c>
      <c r="L63" s="22">
        <f t="shared" si="0"/>
        <v>25.55</v>
      </c>
      <c r="M63" s="18">
        <f t="shared" si="1"/>
        <v>2</v>
      </c>
    </row>
    <row r="64" spans="1:13" ht="14.25">
      <c r="A64" s="4">
        <v>80817</v>
      </c>
      <c r="B64" s="5" t="s">
        <v>77</v>
      </c>
      <c r="C64" s="6">
        <v>8</v>
      </c>
      <c r="D64" s="24">
        <v>7</v>
      </c>
      <c r="E64" s="20">
        <v>20</v>
      </c>
      <c r="F64" s="24">
        <v>48</v>
      </c>
      <c r="G64" s="20">
        <v>100</v>
      </c>
      <c r="H64" s="24">
        <v>12</v>
      </c>
      <c r="I64" s="20">
        <v>20</v>
      </c>
      <c r="J64" s="24">
        <v>40</v>
      </c>
      <c r="K64" s="20">
        <v>100</v>
      </c>
      <c r="L64" s="22">
        <f t="shared" si="0"/>
        <v>44.349999999999994</v>
      </c>
      <c r="M64" s="18">
        <f t="shared" si="1"/>
        <v>3</v>
      </c>
    </row>
    <row r="65" spans="1:13" ht="14.25">
      <c r="A65" s="4">
        <v>80825</v>
      </c>
      <c r="B65" s="5" t="s">
        <v>78</v>
      </c>
      <c r="C65" s="6">
        <v>8</v>
      </c>
      <c r="D65" s="24">
        <v>12</v>
      </c>
      <c r="E65" s="20">
        <v>20</v>
      </c>
      <c r="F65" s="24">
        <v>61</v>
      </c>
      <c r="G65" s="20">
        <v>100</v>
      </c>
      <c r="H65" s="24">
        <v>12</v>
      </c>
      <c r="I65" s="20">
        <v>20</v>
      </c>
      <c r="J65" s="24">
        <v>44</v>
      </c>
      <c r="K65" s="20">
        <v>100</v>
      </c>
      <c r="L65" s="22">
        <f t="shared" si="0"/>
        <v>53.25</v>
      </c>
      <c r="M65" s="18">
        <f t="shared" si="1"/>
        <v>4</v>
      </c>
    </row>
    <row r="66" spans="1:13" ht="14.25">
      <c r="A66" s="4">
        <v>80841</v>
      </c>
      <c r="B66" s="5" t="s">
        <v>79</v>
      </c>
      <c r="C66" s="6">
        <v>8</v>
      </c>
      <c r="D66" s="24">
        <v>12</v>
      </c>
      <c r="E66" s="20">
        <v>20</v>
      </c>
      <c r="F66" s="24">
        <v>45</v>
      </c>
      <c r="G66" s="20">
        <v>100</v>
      </c>
      <c r="H66" s="24">
        <v>8</v>
      </c>
      <c r="I66" s="20">
        <v>20</v>
      </c>
      <c r="J66" s="24">
        <v>7</v>
      </c>
      <c r="K66" s="20">
        <v>100</v>
      </c>
      <c r="L66" s="22">
        <f t="shared" si="0"/>
        <v>28.4</v>
      </c>
      <c r="M66" s="18">
        <f t="shared" si="1"/>
        <v>2</v>
      </c>
    </row>
    <row r="67" spans="1:13" ht="14.25">
      <c r="A67" s="4">
        <v>80851</v>
      </c>
      <c r="B67" s="5" t="s">
        <v>80</v>
      </c>
      <c r="C67" s="6">
        <v>8</v>
      </c>
      <c r="D67" s="24">
        <v>15</v>
      </c>
      <c r="E67" s="20">
        <v>20</v>
      </c>
      <c r="F67" s="24">
        <v>5</v>
      </c>
      <c r="G67" s="20">
        <v>100</v>
      </c>
      <c r="H67" s="24">
        <v>4</v>
      </c>
      <c r="I67" s="20">
        <v>20</v>
      </c>
      <c r="J67" s="24">
        <v>16</v>
      </c>
      <c r="K67" s="20">
        <v>100</v>
      </c>
      <c r="L67" s="22">
        <f aca="true" t="shared" si="2" ref="L67:L78">((D67/E67)*5+(F67/G67)*45+(H67/I67)*5+(J67/K67)*45)</f>
        <v>14.2</v>
      </c>
      <c r="M67" s="18">
        <f aca="true" t="shared" si="3" ref="M67:M78">IF(L67&lt;$S$8,2,IF(L67&lt;$S$9,3,IF(L67&lt;$S$10,4,IF(L67&lt;$S$11,5,6))))</f>
        <v>2</v>
      </c>
    </row>
    <row r="68" spans="1:13" ht="14.25">
      <c r="A68" s="4">
        <v>80855</v>
      </c>
      <c r="B68" s="5" t="s">
        <v>81</v>
      </c>
      <c r="C68" s="6">
        <v>8</v>
      </c>
      <c r="D68" s="24">
        <v>10</v>
      </c>
      <c r="E68" s="20">
        <v>20</v>
      </c>
      <c r="F68" s="24">
        <v>46</v>
      </c>
      <c r="G68" s="20">
        <v>100</v>
      </c>
      <c r="H68" s="24">
        <v>8</v>
      </c>
      <c r="I68" s="20">
        <v>20</v>
      </c>
      <c r="J68" s="24">
        <v>33</v>
      </c>
      <c r="K68" s="20">
        <v>100</v>
      </c>
      <c r="L68" s="22">
        <f t="shared" si="2"/>
        <v>40.05</v>
      </c>
      <c r="M68" s="18">
        <f t="shared" si="3"/>
        <v>3</v>
      </c>
    </row>
    <row r="69" spans="1:13" ht="14.25">
      <c r="A69" s="4">
        <v>80860</v>
      </c>
      <c r="B69" s="5" t="s">
        <v>82</v>
      </c>
      <c r="C69" s="6">
        <v>8</v>
      </c>
      <c r="D69" s="24">
        <v>2</v>
      </c>
      <c r="E69" s="20">
        <v>20</v>
      </c>
      <c r="F69" s="24">
        <v>23</v>
      </c>
      <c r="G69" s="20">
        <v>100</v>
      </c>
      <c r="H69" s="24">
        <v>8</v>
      </c>
      <c r="I69" s="20">
        <v>20</v>
      </c>
      <c r="J69" s="24">
        <v>15</v>
      </c>
      <c r="K69" s="20">
        <v>100</v>
      </c>
      <c r="L69" s="22">
        <f t="shared" si="2"/>
        <v>19.6</v>
      </c>
      <c r="M69" s="18">
        <f t="shared" si="3"/>
        <v>2</v>
      </c>
    </row>
    <row r="70" spans="1:13" ht="14.25">
      <c r="A70" s="4">
        <v>80866</v>
      </c>
      <c r="B70" s="5" t="s">
        <v>83</v>
      </c>
      <c r="C70" s="6">
        <v>8</v>
      </c>
      <c r="D70" s="24">
        <v>11</v>
      </c>
      <c r="E70" s="20">
        <v>20</v>
      </c>
      <c r="F70" s="24">
        <v>66</v>
      </c>
      <c r="G70" s="20">
        <v>100</v>
      </c>
      <c r="H70" s="24">
        <v>8</v>
      </c>
      <c r="I70" s="20">
        <v>20</v>
      </c>
      <c r="J70" s="24">
        <v>30</v>
      </c>
      <c r="K70" s="20">
        <v>100</v>
      </c>
      <c r="L70" s="22">
        <f t="shared" si="2"/>
        <v>47.95</v>
      </c>
      <c r="M70" s="18">
        <f t="shared" si="3"/>
        <v>3</v>
      </c>
    </row>
    <row r="71" spans="1:13" ht="14.25">
      <c r="A71" s="4">
        <v>80878</v>
      </c>
      <c r="B71" s="5" t="s">
        <v>84</v>
      </c>
      <c r="C71" s="6">
        <v>8</v>
      </c>
      <c r="D71" s="24">
        <v>9</v>
      </c>
      <c r="E71" s="20">
        <v>20</v>
      </c>
      <c r="F71" s="24">
        <v>60</v>
      </c>
      <c r="G71" s="20">
        <v>100</v>
      </c>
      <c r="H71" s="24">
        <v>13</v>
      </c>
      <c r="I71" s="20">
        <v>20</v>
      </c>
      <c r="J71" s="24">
        <v>0</v>
      </c>
      <c r="K71" s="20">
        <v>100</v>
      </c>
      <c r="L71" s="22">
        <f t="shared" si="2"/>
        <v>32.5</v>
      </c>
      <c r="M71" s="25">
        <v>2</v>
      </c>
    </row>
    <row r="72" spans="1:13" ht="14.25">
      <c r="A72" s="4">
        <v>80886</v>
      </c>
      <c r="B72" s="5" t="s">
        <v>85</v>
      </c>
      <c r="C72" s="6">
        <v>8</v>
      </c>
      <c r="D72" s="24">
        <v>1</v>
      </c>
      <c r="E72" s="20">
        <v>20</v>
      </c>
      <c r="F72" s="24">
        <v>19</v>
      </c>
      <c r="G72" s="20">
        <v>100</v>
      </c>
      <c r="H72" s="24">
        <v>7</v>
      </c>
      <c r="I72" s="20">
        <v>20</v>
      </c>
      <c r="J72" s="24">
        <v>8</v>
      </c>
      <c r="K72" s="20">
        <v>100</v>
      </c>
      <c r="L72" s="22">
        <f t="shared" si="2"/>
        <v>14.15</v>
      </c>
      <c r="M72" s="18">
        <f t="shared" si="3"/>
        <v>2</v>
      </c>
    </row>
    <row r="73" spans="1:13" ht="14.25">
      <c r="A73" s="4">
        <v>80903</v>
      </c>
      <c r="B73" s="5" t="s">
        <v>86</v>
      </c>
      <c r="C73" s="6">
        <v>8</v>
      </c>
      <c r="D73" s="24"/>
      <c r="E73" s="20">
        <v>20</v>
      </c>
      <c r="F73" s="24">
        <v>49</v>
      </c>
      <c r="G73" s="20">
        <v>100</v>
      </c>
      <c r="H73" s="24"/>
      <c r="I73" s="20">
        <v>20</v>
      </c>
      <c r="J73" s="24">
        <v>64</v>
      </c>
      <c r="K73" s="20">
        <v>100</v>
      </c>
      <c r="L73" s="22">
        <f t="shared" si="2"/>
        <v>50.85</v>
      </c>
      <c r="M73" s="18">
        <f t="shared" si="3"/>
        <v>3</v>
      </c>
    </row>
    <row r="74" spans="1:13" ht="14.25">
      <c r="A74" s="4">
        <v>80907</v>
      </c>
      <c r="B74" s="5" t="s">
        <v>87</v>
      </c>
      <c r="C74" s="6">
        <v>8</v>
      </c>
      <c r="D74" s="24">
        <v>19</v>
      </c>
      <c r="E74" s="20">
        <v>20</v>
      </c>
      <c r="F74" s="24"/>
      <c r="G74" s="20">
        <v>100</v>
      </c>
      <c r="H74" s="24"/>
      <c r="I74" s="20">
        <v>20</v>
      </c>
      <c r="J74" s="24"/>
      <c r="K74" s="20">
        <v>100</v>
      </c>
      <c r="L74" s="22">
        <f t="shared" si="2"/>
        <v>4.75</v>
      </c>
      <c r="M74" s="18">
        <f t="shared" si="3"/>
        <v>2</v>
      </c>
    </row>
    <row r="75" spans="1:13" ht="14.25">
      <c r="A75" s="4">
        <v>80915</v>
      </c>
      <c r="B75" s="5" t="s">
        <v>88</v>
      </c>
      <c r="C75" s="6">
        <v>8</v>
      </c>
      <c r="D75" s="24">
        <v>10</v>
      </c>
      <c r="E75" s="20">
        <v>20</v>
      </c>
      <c r="F75" s="24">
        <v>10</v>
      </c>
      <c r="G75" s="20">
        <v>100</v>
      </c>
      <c r="H75" s="24"/>
      <c r="I75" s="20">
        <v>20</v>
      </c>
      <c r="J75" s="24"/>
      <c r="K75" s="20">
        <v>100</v>
      </c>
      <c r="L75" s="22">
        <f t="shared" si="2"/>
        <v>7</v>
      </c>
      <c r="M75" s="18">
        <f t="shared" si="3"/>
        <v>2</v>
      </c>
    </row>
    <row r="76" spans="1:13" ht="14.25">
      <c r="A76" s="4">
        <v>80923</v>
      </c>
      <c r="B76" s="5" t="s">
        <v>89</v>
      </c>
      <c r="C76" s="6">
        <v>8</v>
      </c>
      <c r="D76" s="24"/>
      <c r="E76" s="20">
        <v>20</v>
      </c>
      <c r="F76" s="24">
        <v>20</v>
      </c>
      <c r="G76" s="20">
        <v>100</v>
      </c>
      <c r="H76" s="24"/>
      <c r="I76" s="20">
        <v>20</v>
      </c>
      <c r="J76" s="24"/>
      <c r="K76" s="20">
        <v>100</v>
      </c>
      <c r="L76" s="22">
        <f t="shared" si="2"/>
        <v>9</v>
      </c>
      <c r="M76" s="18">
        <f t="shared" si="3"/>
        <v>2</v>
      </c>
    </row>
    <row r="77" spans="1:13" ht="14.25">
      <c r="A77" s="4">
        <v>80924</v>
      </c>
      <c r="B77" s="5" t="s">
        <v>90</v>
      </c>
      <c r="C77" s="6">
        <v>8</v>
      </c>
      <c r="D77" s="24">
        <v>10</v>
      </c>
      <c r="E77" s="20">
        <v>20</v>
      </c>
      <c r="F77" s="24">
        <v>64</v>
      </c>
      <c r="G77" s="20">
        <v>100</v>
      </c>
      <c r="H77" s="24">
        <v>19</v>
      </c>
      <c r="I77" s="20">
        <v>20</v>
      </c>
      <c r="J77" s="24">
        <v>59</v>
      </c>
      <c r="K77" s="20">
        <v>100</v>
      </c>
      <c r="L77" s="22">
        <f t="shared" si="2"/>
        <v>62.599999999999994</v>
      </c>
      <c r="M77" s="18">
        <f t="shared" si="3"/>
        <v>4</v>
      </c>
    </row>
    <row r="78" spans="1:13" ht="14.25">
      <c r="A78" s="4">
        <v>80931</v>
      </c>
      <c r="B78" s="5" t="s">
        <v>91</v>
      </c>
      <c r="C78" s="6">
        <v>8</v>
      </c>
      <c r="D78" s="24">
        <v>9</v>
      </c>
      <c r="E78" s="20">
        <v>20</v>
      </c>
      <c r="F78" s="24">
        <v>59</v>
      </c>
      <c r="G78" s="20">
        <v>100</v>
      </c>
      <c r="H78" s="24">
        <v>7</v>
      </c>
      <c r="I78" s="20">
        <v>20</v>
      </c>
      <c r="J78" s="24">
        <v>44</v>
      </c>
      <c r="K78" s="20">
        <v>100</v>
      </c>
      <c r="L78" s="22">
        <f t="shared" si="2"/>
        <v>50.349999999999994</v>
      </c>
      <c r="M78" s="18">
        <f t="shared" si="3"/>
        <v>3</v>
      </c>
    </row>
  </sheetData>
  <sheetProtection/>
  <mergeCells count="8">
    <mergeCell ref="O12:R12"/>
    <mergeCell ref="P1:Q1"/>
    <mergeCell ref="O7:R7"/>
    <mergeCell ref="S7:U7"/>
    <mergeCell ref="O8:R8"/>
    <mergeCell ref="O9:R9"/>
    <mergeCell ref="O10:R10"/>
    <mergeCell ref="O11:R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2014-07-02T22:49:34Z</dcterms:modified>
  <cp:category/>
  <cp:version/>
  <cp:contentType/>
  <cp:contentStatus/>
</cp:coreProperties>
</file>