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88" yWindow="65500" windowWidth="10620" windowHeight="10032" activeTab="0"/>
  </bookViews>
  <sheets>
    <sheet name="ListeningStudents--UTF8" sheetId="1" r:id="rId1"/>
  </sheets>
  <definedNames/>
  <calcPr fullCalcOnLoad="1"/>
</workbook>
</file>

<file path=xl/sharedStrings.xml><?xml version="1.0" encoding="utf-8"?>
<sst xmlns="http://schemas.openxmlformats.org/spreadsheetml/2006/main" count="141" uniqueCount="141">
  <si>
    <t>Име</t>
  </si>
  <si>
    <t>Виктория Димитрова Цветкова</t>
  </si>
  <si>
    <t>Цветелина Сергеева Младенова</t>
  </si>
  <si>
    <t>Свилен Атанасов Ангелов</t>
  </si>
  <si>
    <t>Димитър Емилов Георгиев</t>
  </si>
  <si>
    <t>Габриел Петров Сяров</t>
  </si>
  <si>
    <t>Петър Георгиев Маринов</t>
  </si>
  <si>
    <t>Николай Димитров Ганчев</t>
  </si>
  <si>
    <t>Любомир Николаев Коруков</t>
  </si>
  <si>
    <t>Розалина Вълкова Киркова</t>
  </si>
  <si>
    <t>Димитър Иванов Георгиев</t>
  </si>
  <si>
    <t>Анна Стефанова Стефанова</t>
  </si>
  <si>
    <t>Кръстина Миткова Хаджиева</t>
  </si>
  <si>
    <t>Стефани Емилова Вълчева</t>
  </si>
  <si>
    <t>Росица Георгиева Касабаджакова</t>
  </si>
  <si>
    <t>Кристиян Милков Тодоров</t>
  </si>
  <si>
    <t>Боян Стефанов Гигов</t>
  </si>
  <si>
    <t>Николай Владимиров Митев</t>
  </si>
  <si>
    <t>Христиана Николаева Николова</t>
  </si>
  <si>
    <t>Ивайло Руменов Цолов</t>
  </si>
  <si>
    <t>Ф№</t>
  </si>
  <si>
    <t>Гр.</t>
  </si>
  <si>
    <t>изпит теория, %</t>
  </si>
  <si>
    <t>изпит задачи, %</t>
  </si>
  <si>
    <t>контр. общо, %</t>
  </si>
  <si>
    <t>домаш., %</t>
  </si>
  <si>
    <t>участие в час, %</t>
  </si>
  <si>
    <t>оценка, %</t>
  </si>
  <si>
    <t>Превръщане на проценти в оценка</t>
  </si>
  <si>
    <t>прагови ст-сти на %тите</t>
  </si>
  <si>
    <t>Недвойки</t>
  </si>
  <si>
    <t>Тройки</t>
  </si>
  <si>
    <t>Четворки</t>
  </si>
  <si>
    <t>Петици</t>
  </si>
  <si>
    <t>Шестици</t>
  </si>
  <si>
    <t>шестобална оценка</t>
  </si>
  <si>
    <t>Константин Евгениев Янчев</t>
  </si>
  <si>
    <t>Данислав Пламенов Киров</t>
  </si>
  <si>
    <t>Теодора Цветанова Николаева</t>
  </si>
  <si>
    <t>Зорница Христова Чопова</t>
  </si>
  <si>
    <t>Василка Красимирова Михтарска</t>
  </si>
  <si>
    <t>Антон Огнянов Обретенов</t>
  </si>
  <si>
    <t>Симона Миткова Димитрова</t>
  </si>
  <si>
    <t>Мартин Бисеров Георгиев</t>
  </si>
  <si>
    <t>Екатерина Венциславова Кирилова</t>
  </si>
  <si>
    <t>Йоанна Николаева Николова</t>
  </si>
  <si>
    <t>Златина Димитрова Димитрова</t>
  </si>
  <si>
    <t>Ивайло Стефанов Недков</t>
  </si>
  <si>
    <t>Димитър Илиянов Димитров</t>
  </si>
  <si>
    <t>Павлин Антонов Колев</t>
  </si>
  <si>
    <t>Христо Светлозаров Дойчев</t>
  </si>
  <si>
    <t>Стефан Стефанов Карабалиев</t>
  </si>
  <si>
    <t>Силвия Венциславова Димова</t>
  </si>
  <si>
    <t>Венцислава Николаева Николова</t>
  </si>
  <si>
    <t>Памела Ненчева Косева</t>
  </si>
  <si>
    <t>Петър Ивайлов Иванов</t>
  </si>
  <si>
    <t>Никола Момчилов Николов</t>
  </si>
  <si>
    <t>Ненад Бобан Костов</t>
  </si>
  <si>
    <t>Момчил Методиев Петров</t>
  </si>
  <si>
    <t>Георги Стефанов Йотов</t>
  </si>
  <si>
    <t>Иван Николаев Велков</t>
  </si>
  <si>
    <t>Едуард Али Хамдун</t>
  </si>
  <si>
    <t>Даниела Илиянова Лозанова</t>
  </si>
  <si>
    <t>Надя Лаид Джуфелкит</t>
  </si>
  <si>
    <t>Валентин Златков Латунов</t>
  </si>
  <si>
    <t>Людмил Тихомиров Маринов</t>
  </si>
  <si>
    <t>Георги Добромиров Лулчев</t>
  </si>
  <si>
    <t>Полина Радославова Ангелова</t>
  </si>
  <si>
    <t>Николай Тихомиров Коцев</t>
  </si>
  <si>
    <t>Никол Андреева Поюкова</t>
  </si>
  <si>
    <t>Станислав Бисеров Божанов</t>
  </si>
  <si>
    <t>Петър Красимиров Диманов</t>
  </si>
  <si>
    <t>Енчо Валентинов Белезирев</t>
  </si>
  <si>
    <t>Никола Ангелов Попов</t>
  </si>
  <si>
    <t>Ива Ивова Василева</t>
  </si>
  <si>
    <t>Емил Младенов Илиев</t>
  </si>
  <si>
    <t>Цанислав Галинов Гатев</t>
  </si>
  <si>
    <t>Владимир Божидаров Драганов</t>
  </si>
  <si>
    <t>Борислав Емилов Тодоров</t>
  </si>
  <si>
    <t>Ивайло Николов Младенов</t>
  </si>
  <si>
    <t>Петър Владимиров Маринов</t>
  </si>
  <si>
    <t>Георги Вълчев Стойков</t>
  </si>
  <si>
    <t>Димитър Николаев Николов</t>
  </si>
  <si>
    <t>Динко Николаев Чакалов</t>
  </si>
  <si>
    <t>Анна-Мария Минкова Христова</t>
  </si>
  <si>
    <t>Любен Георгиев Караславов</t>
  </si>
  <si>
    <t>Антония Ботева Сярова</t>
  </si>
  <si>
    <t>Деспина Маринова Ненчева</t>
  </si>
  <si>
    <t>Ива Йорданова Добрева</t>
  </si>
  <si>
    <t>Иван Димитров Никифоров</t>
  </si>
  <si>
    <t>Николай Петров Колушев</t>
  </si>
  <si>
    <t>Иван Георгиев Казалиев</t>
  </si>
  <si>
    <t>Габриела Стефанова Недкова</t>
  </si>
  <si>
    <t>Антон Петев Атанасов</t>
  </si>
  <si>
    <t>Елена Иванова Вучкова</t>
  </si>
  <si>
    <t>Александра Димитрова Драголова</t>
  </si>
  <si>
    <t>Антоний Тонев Павлов</t>
  </si>
  <si>
    <t>Иван Александров Иванов</t>
  </si>
  <si>
    <t>Андрей Николаев Кунев</t>
  </si>
  <si>
    <t>Симеон Дианов Ангелов</t>
  </si>
  <si>
    <t>Иван Александров Филипов</t>
  </si>
  <si>
    <t>Таня Николаева Коева</t>
  </si>
  <si>
    <t>Деница Георгиева Дякова</t>
  </si>
  <si>
    <t>Ина Валентинова Кръстева</t>
  </si>
  <si>
    <t>Георги Георгиев Иванов</t>
  </si>
  <si>
    <t>Кирил Костов Костов</t>
  </si>
  <si>
    <t>Васил Стоянов Иванов</t>
  </si>
  <si>
    <t>Николай Василев Станев</t>
  </si>
  <si>
    <t>Десислава Пламенова Милева</t>
  </si>
  <si>
    <t>Ивайло Стилиянов Кирязов</t>
  </si>
  <si>
    <t>Мария Николаева Балтаджиева</t>
  </si>
  <si>
    <t>Николай Димитров Бабулков</t>
  </si>
  <si>
    <t>Цветан Христов Христов</t>
  </si>
  <si>
    <t>Диана Петрова Николова</t>
  </si>
  <si>
    <t>Айнур Агнянова Хасанова</t>
  </si>
  <si>
    <t>Маргарита Стефанова Петрова</t>
  </si>
  <si>
    <t>Марина Николаева Стефанова</t>
  </si>
  <si>
    <t>Гергана Димитрова Божанина</t>
  </si>
  <si>
    <t>Ивайло Красимиров Илиев</t>
  </si>
  <si>
    <t>Виктория Ивайлова Цветанова</t>
  </si>
  <si>
    <t>Антоан Ивайлов Попов</t>
  </si>
  <si>
    <t>Вилимир Стоянов Козинаров</t>
  </si>
  <si>
    <t>Иван Георгиев Ангелов</t>
  </si>
  <si>
    <t>Илия Илиянов Докторов</t>
  </si>
  <si>
    <t>Ралица Борисова Борисова</t>
  </si>
  <si>
    <t>Явор Мирославов Жеков</t>
  </si>
  <si>
    <t>Делян Георгиев Добрев</t>
  </si>
  <si>
    <t>Ани Дончева Василева</t>
  </si>
  <si>
    <t>Стилиян Павлинов Иванов</t>
  </si>
  <si>
    <t>Христо Младенов Спиридонов</t>
  </si>
  <si>
    <t>Ралица Любомирова Попова</t>
  </si>
  <si>
    <t>Румен Христианов Стойков</t>
  </si>
  <si>
    <t>Ивелина Павлинова Кахчиева</t>
  </si>
  <si>
    <t>Никол Любенова Тодорова</t>
  </si>
  <si>
    <t>Атанас Евтимов Терзиев</t>
  </si>
  <si>
    <t>Андрей Александров Андров</t>
  </si>
  <si>
    <t>Сирма Деянова Герчева</t>
  </si>
  <si>
    <t>Здравко Ивайлов Георгиев</t>
  </si>
  <si>
    <t>Кристиян Лъчезаров Първанов</t>
  </si>
  <si>
    <t>Димитър Георгиев Драганов</t>
  </si>
  <si>
    <t>Марина Стоименовска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</si>
</sst>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3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FF00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5999634265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2" fontId="0" fillId="0" borderId="0" xfId="0" applyNumberFormat="1" applyAlignment="1">
      <alignment horizontal="center"/>
    </xf>
    <xf numFmtId="2" fontId="0" fillId="3" borderId="10" xfId="0" applyNumberFormat="1" applyFill="1" applyBorder="1" applyAlignment="1">
      <alignment horizontal="center"/>
    </xf>
    <xf numFmtId="0" fontId="0" fillId="3" borderId="10" xfId="0" applyFill="1" applyBorder="1" applyAlignment="1">
      <alignment horizontal="left" wrapText="1"/>
    </xf>
    <xf numFmtId="0" fontId="0" fillId="33" borderId="10" xfId="0" applyFill="1" applyBorder="1" applyAlignment="1">
      <alignment horizontal="left" wrapText="1"/>
    </xf>
    <xf numFmtId="2" fontId="0" fillId="33" borderId="10" xfId="0" applyNumberFormat="1" applyFill="1" applyBorder="1" applyAlignment="1">
      <alignment horizontal="center"/>
    </xf>
    <xf numFmtId="0" fontId="0" fillId="0" borderId="0" xfId="0" applyAlignment="1">
      <alignment/>
    </xf>
    <xf numFmtId="0" fontId="36" fillId="34" borderId="0" xfId="0" applyFont="1" applyFill="1" applyAlignment="1">
      <alignment/>
    </xf>
    <xf numFmtId="0" fontId="36" fillId="0" borderId="0" xfId="0" applyFont="1" applyFill="1" applyAlignment="1">
      <alignment/>
    </xf>
    <xf numFmtId="0" fontId="37" fillId="35" borderId="10" xfId="0" applyFont="1" applyFill="1" applyBorder="1" applyAlignment="1">
      <alignment horizontal="left" wrapText="1"/>
    </xf>
    <xf numFmtId="2" fontId="37" fillId="35" borderId="10" xfId="0" applyNumberFormat="1" applyFont="1" applyFill="1" applyBorder="1" applyAlignment="1">
      <alignment horizontal="center"/>
    </xf>
    <xf numFmtId="0" fontId="36" fillId="34" borderId="0" xfId="0" applyFont="1" applyFill="1" applyAlignment="1">
      <alignment/>
    </xf>
    <xf numFmtId="0" fontId="0" fillId="36" borderId="0" xfId="0" applyFill="1" applyAlignment="1">
      <alignment/>
    </xf>
    <xf numFmtId="0" fontId="36" fillId="34" borderId="0" xfId="0" applyFont="1" applyFill="1" applyAlignment="1">
      <alignment horizontal="left"/>
    </xf>
    <xf numFmtId="0" fontId="36" fillId="34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5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1" max="1" width="7.00390625" style="0" customWidth="1"/>
    <col min="2" max="2" width="33.28125" style="0" customWidth="1"/>
    <col min="3" max="3" width="3.8515625" style="1" customWidth="1"/>
    <col min="4" max="7" width="8.8515625" style="1" customWidth="1"/>
    <col min="10" max="10" width="13.8515625" style="0" customWidth="1"/>
  </cols>
  <sheetData>
    <row r="1" spans="1:10" s="5" customFormat="1" ht="42" customHeight="1">
      <c r="A1" s="4" t="s">
        <v>20</v>
      </c>
      <c r="B1" s="4" t="s">
        <v>0</v>
      </c>
      <c r="C1" s="4" t="s">
        <v>21</v>
      </c>
      <c r="D1" s="8" t="s">
        <v>24</v>
      </c>
      <c r="E1" s="8" t="s">
        <v>25</v>
      </c>
      <c r="F1" s="8" t="s">
        <v>26</v>
      </c>
      <c r="G1" s="8" t="s">
        <v>23</v>
      </c>
      <c r="H1" s="8" t="s">
        <v>22</v>
      </c>
      <c r="I1" s="9" t="s">
        <v>27</v>
      </c>
      <c r="J1" s="14" t="s">
        <v>35</v>
      </c>
    </row>
    <row r="2" spans="1:19" ht="15">
      <c r="A2" s="2">
        <v>44868</v>
      </c>
      <c r="B2" s="2" t="s">
        <v>1</v>
      </c>
      <c r="C2" s="3">
        <v>1</v>
      </c>
      <c r="D2" s="7">
        <v>0</v>
      </c>
      <c r="E2" s="7">
        <v>0</v>
      </c>
      <c r="F2" s="7">
        <v>0</v>
      </c>
      <c r="G2" s="7"/>
      <c r="H2" s="7"/>
      <c r="I2" s="10">
        <f>(D2*0.2+E2*0.12+F2*0.08+G2*0.3+H2*0.3)</f>
        <v>0</v>
      </c>
      <c r="J2" s="15">
        <f>IF(I2&lt;$Q$3,2,IF(I2&lt;$Q$4,3,IF(I2&lt;$Q$5,4,IF(I2&lt;$Q$6,5,6))))</f>
        <v>2</v>
      </c>
      <c r="K2" s="6"/>
      <c r="L2" s="1"/>
      <c r="M2" s="16" t="s">
        <v>28</v>
      </c>
      <c r="N2" s="16"/>
      <c r="O2" s="16"/>
      <c r="P2" s="16"/>
      <c r="Q2" s="17" t="s">
        <v>29</v>
      </c>
      <c r="R2" s="17"/>
      <c r="S2" s="17"/>
    </row>
    <row r="3" spans="1:19" ht="15">
      <c r="A3" s="2">
        <v>44882</v>
      </c>
      <c r="B3" s="2" t="s">
        <v>2</v>
      </c>
      <c r="C3" s="3">
        <v>1</v>
      </c>
      <c r="D3" s="7">
        <v>0</v>
      </c>
      <c r="E3" s="7">
        <v>0</v>
      </c>
      <c r="F3" s="7">
        <v>0</v>
      </c>
      <c r="G3" s="7"/>
      <c r="H3" s="7"/>
      <c r="I3" s="10">
        <f aca="true" t="shared" si="0" ref="I3:I66">(D3*0.2+E3*0.12+F3*0.08+G3*0.3+H3*0.3)</f>
        <v>0</v>
      </c>
      <c r="J3" s="15">
        <f aca="true" t="shared" si="1" ref="J3:J66">IF(I3&lt;$Q$3,2,IF(I3&lt;$Q$4,3,IF(I3&lt;$Q$5,4,IF(I3&lt;$Q$6,5,6))))</f>
        <v>2</v>
      </c>
      <c r="K3" s="6"/>
      <c r="L3" s="1"/>
      <c r="M3" s="18" t="str">
        <f>"под "&amp;$Q$3&amp;"%:                   2"</f>
        <v>под 40%:                   2</v>
      </c>
      <c r="N3" s="18"/>
      <c r="O3" s="18"/>
      <c r="P3" s="18"/>
      <c r="Q3" s="11">
        <v>40</v>
      </c>
      <c r="R3" s="11"/>
      <c r="S3" s="11"/>
    </row>
    <row r="4" spans="1:19" ht="15">
      <c r="A4" s="2">
        <v>44933</v>
      </c>
      <c r="B4" s="2" t="s">
        <v>8</v>
      </c>
      <c r="C4" s="3">
        <v>1</v>
      </c>
      <c r="D4" s="7">
        <v>0</v>
      </c>
      <c r="E4" s="7">
        <v>0</v>
      </c>
      <c r="F4" s="7">
        <v>0</v>
      </c>
      <c r="G4" s="7"/>
      <c r="H4" s="7"/>
      <c r="I4" s="10">
        <f t="shared" si="0"/>
        <v>0</v>
      </c>
      <c r="J4" s="15">
        <f t="shared" si="1"/>
        <v>2</v>
      </c>
      <c r="K4" s="6"/>
      <c r="L4" s="1"/>
      <c r="M4" s="16" t="str">
        <f>"от "&amp;$Q$3&amp;"% до "&amp;$Q$4&amp;"%:       3"</f>
        <v>от 40% до 55%:       3</v>
      </c>
      <c r="N4" s="16"/>
      <c r="O4" s="16"/>
      <c r="P4" s="16"/>
      <c r="Q4" s="11">
        <v>55</v>
      </c>
      <c r="R4" s="11"/>
      <c r="S4" s="11"/>
    </row>
    <row r="5" spans="1:19" ht="15">
      <c r="A5" s="2">
        <v>44964</v>
      </c>
      <c r="B5" s="2" t="s">
        <v>11</v>
      </c>
      <c r="C5" s="3">
        <v>1</v>
      </c>
      <c r="D5" s="7">
        <v>0</v>
      </c>
      <c r="E5" s="7">
        <v>0</v>
      </c>
      <c r="F5" s="7">
        <v>0</v>
      </c>
      <c r="G5" s="7"/>
      <c r="H5" s="7"/>
      <c r="I5" s="10">
        <f t="shared" si="0"/>
        <v>0</v>
      </c>
      <c r="J5" s="15">
        <f t="shared" si="1"/>
        <v>2</v>
      </c>
      <c r="K5" s="6"/>
      <c r="L5" s="1"/>
      <c r="M5" s="19" t="str">
        <f>"от "&amp;$Q$4&amp;"% до "&amp;$Q$5&amp;"%:       4"</f>
        <v>от 55% до 70%:       4</v>
      </c>
      <c r="N5" s="19"/>
      <c r="O5" s="19"/>
      <c r="P5" s="19"/>
      <c r="Q5" s="11">
        <v>70</v>
      </c>
      <c r="R5" s="11"/>
      <c r="S5" s="11"/>
    </row>
    <row r="6" spans="1:19" ht="15">
      <c r="A6" s="2">
        <v>45028</v>
      </c>
      <c r="B6" s="2" t="s">
        <v>36</v>
      </c>
      <c r="C6" s="3">
        <v>1</v>
      </c>
      <c r="D6" s="7">
        <v>21.25</v>
      </c>
      <c r="E6" s="7">
        <v>30.208333333333332</v>
      </c>
      <c r="F6" s="7">
        <v>87.5</v>
      </c>
      <c r="G6" s="7"/>
      <c r="H6" s="7"/>
      <c r="I6" s="10">
        <f t="shared" si="0"/>
        <v>14.875</v>
      </c>
      <c r="J6" s="15">
        <f t="shared" si="1"/>
        <v>2</v>
      </c>
      <c r="K6" s="6"/>
      <c r="L6" s="1"/>
      <c r="M6" s="19" t="str">
        <f>"от "&amp;$Q$5&amp;"% до "&amp;$Q$6&amp;"%:       5"</f>
        <v>от 70% до 85%:       5</v>
      </c>
      <c r="N6" s="19"/>
      <c r="O6" s="19"/>
      <c r="P6" s="19"/>
      <c r="Q6" s="11">
        <v>85</v>
      </c>
      <c r="R6" s="11"/>
      <c r="S6" s="11"/>
    </row>
    <row r="7" spans="1:19" ht="15">
      <c r="A7" s="2">
        <v>45033</v>
      </c>
      <c r="B7" s="2" t="s">
        <v>37</v>
      </c>
      <c r="C7" s="3">
        <v>1</v>
      </c>
      <c r="D7" s="7">
        <v>77.5</v>
      </c>
      <c r="E7" s="7">
        <v>75.51402674386546</v>
      </c>
      <c r="F7" s="7">
        <v>100</v>
      </c>
      <c r="G7" s="7"/>
      <c r="H7" s="7"/>
      <c r="I7" s="10">
        <f t="shared" si="0"/>
        <v>32.561683209263855</v>
      </c>
      <c r="J7" s="15">
        <f t="shared" si="1"/>
        <v>2</v>
      </c>
      <c r="K7" s="6"/>
      <c r="L7" s="1"/>
      <c r="M7" s="16" t="str">
        <f>"над "&amp;$Q$6&amp;"%:                   6"</f>
        <v>над 85%:                   6</v>
      </c>
      <c r="N7" s="16"/>
      <c r="O7" s="16"/>
      <c r="P7" s="16"/>
      <c r="Q7" s="11"/>
      <c r="R7" s="11"/>
      <c r="S7" s="11"/>
    </row>
    <row r="8" spans="1:19" ht="15">
      <c r="A8" s="2">
        <v>45038</v>
      </c>
      <c r="B8" s="2" t="s">
        <v>38</v>
      </c>
      <c r="C8" s="3">
        <v>1</v>
      </c>
      <c r="D8" s="7">
        <v>60</v>
      </c>
      <c r="E8" s="7">
        <v>45.83333333333333</v>
      </c>
      <c r="F8" s="7">
        <v>62.5</v>
      </c>
      <c r="G8" s="7"/>
      <c r="H8" s="7"/>
      <c r="I8" s="10">
        <f t="shared" si="0"/>
        <v>22.5</v>
      </c>
      <c r="J8" s="15">
        <f t="shared" si="1"/>
        <v>2</v>
      </c>
      <c r="K8" s="6"/>
      <c r="L8" s="1"/>
      <c r="M8" s="11"/>
      <c r="N8" s="11"/>
      <c r="O8" s="11"/>
      <c r="P8" s="11"/>
      <c r="Q8" s="11"/>
      <c r="R8" s="11"/>
      <c r="S8" s="11"/>
    </row>
    <row r="9" spans="1:19" ht="15">
      <c r="A9" s="2">
        <v>45043</v>
      </c>
      <c r="B9" s="2" t="s">
        <v>39</v>
      </c>
      <c r="C9" s="3">
        <v>1</v>
      </c>
      <c r="D9" s="7">
        <v>60</v>
      </c>
      <c r="E9" s="7">
        <v>55.66566721808657</v>
      </c>
      <c r="F9" s="7">
        <v>75</v>
      </c>
      <c r="G9" s="7"/>
      <c r="H9" s="7"/>
      <c r="I9" s="10">
        <f t="shared" si="0"/>
        <v>24.679880066170387</v>
      </c>
      <c r="J9" s="15">
        <f t="shared" si="1"/>
        <v>2</v>
      </c>
      <c r="K9" s="6"/>
      <c r="L9" s="1"/>
      <c r="M9" s="12" t="s">
        <v>30</v>
      </c>
      <c r="N9" s="11"/>
      <c r="O9" s="13"/>
      <c r="P9" s="13"/>
      <c r="Q9" s="13"/>
      <c r="R9" s="11"/>
      <c r="S9" s="11"/>
    </row>
    <row r="10" spans="1:19" ht="15">
      <c r="A10" s="2">
        <v>45053</v>
      </c>
      <c r="B10" s="2" t="s">
        <v>40</v>
      </c>
      <c r="C10" s="3">
        <v>1</v>
      </c>
      <c r="D10" s="7">
        <v>80</v>
      </c>
      <c r="E10" s="7">
        <v>86.86500551419905</v>
      </c>
      <c r="F10" s="7">
        <v>100</v>
      </c>
      <c r="G10" s="7"/>
      <c r="H10" s="7"/>
      <c r="I10" s="10">
        <f t="shared" si="0"/>
        <v>34.423800661703886</v>
      </c>
      <c r="J10" s="15">
        <f t="shared" si="1"/>
        <v>2</v>
      </c>
      <c r="K10" s="6"/>
      <c r="L10" s="1"/>
      <c r="M10" s="12">
        <f>COUNTIF(J2:J122,"&gt;= 3.0")</f>
        <v>1</v>
      </c>
      <c r="N10" s="11"/>
      <c r="O10" s="13"/>
      <c r="P10" s="13"/>
      <c r="Q10" s="13"/>
      <c r="R10" s="11"/>
      <c r="S10" s="11"/>
    </row>
    <row r="11" spans="1:19" ht="15">
      <c r="A11" s="2">
        <v>45057</v>
      </c>
      <c r="B11" s="2" t="s">
        <v>41</v>
      </c>
      <c r="C11" s="3">
        <v>1</v>
      </c>
      <c r="D11" s="7">
        <v>0</v>
      </c>
      <c r="E11" s="7">
        <v>0</v>
      </c>
      <c r="F11" s="7">
        <v>0</v>
      </c>
      <c r="G11" s="7"/>
      <c r="H11" s="7"/>
      <c r="I11" s="10">
        <f t="shared" si="0"/>
        <v>0</v>
      </c>
      <c r="J11" s="15">
        <f t="shared" si="1"/>
        <v>2</v>
      </c>
      <c r="K11" s="6"/>
      <c r="L11" s="1"/>
      <c r="M11" s="11"/>
      <c r="N11" s="11"/>
      <c r="O11" s="11"/>
      <c r="P11" s="11"/>
      <c r="Q11" s="11"/>
      <c r="R11" s="11"/>
      <c r="S11" s="11"/>
    </row>
    <row r="12" spans="1:19" ht="15">
      <c r="A12" s="2">
        <v>45060</v>
      </c>
      <c r="B12" s="2" t="s">
        <v>42</v>
      </c>
      <c r="C12" s="3">
        <v>1</v>
      </c>
      <c r="D12" s="7">
        <v>36.25</v>
      </c>
      <c r="E12" s="7">
        <v>70.3439481665288</v>
      </c>
      <c r="F12" s="7">
        <v>100</v>
      </c>
      <c r="G12" s="7"/>
      <c r="H12" s="7"/>
      <c r="I12" s="10">
        <f t="shared" si="0"/>
        <v>23.691273779983455</v>
      </c>
      <c r="J12" s="15">
        <f t="shared" si="1"/>
        <v>2</v>
      </c>
      <c r="K12" s="6"/>
      <c r="L12" s="1"/>
      <c r="M12" s="12" t="s">
        <v>31</v>
      </c>
      <c r="N12" s="11"/>
      <c r="O12" s="11"/>
      <c r="P12" s="11"/>
      <c r="Q12" s="11"/>
      <c r="R12" s="11"/>
      <c r="S12" s="11"/>
    </row>
    <row r="13" spans="1:19" ht="15">
      <c r="A13" s="2">
        <v>45065</v>
      </c>
      <c r="B13" s="2" t="s">
        <v>43</v>
      </c>
      <c r="C13" s="3">
        <v>1</v>
      </c>
      <c r="D13" s="7">
        <v>63.74999999999999</v>
      </c>
      <c r="E13" s="7">
        <v>76.93961952026469</v>
      </c>
      <c r="F13" s="7">
        <v>100</v>
      </c>
      <c r="G13" s="7"/>
      <c r="H13" s="7"/>
      <c r="I13" s="10">
        <f t="shared" si="0"/>
        <v>29.98275434243176</v>
      </c>
      <c r="J13" s="15">
        <f t="shared" si="1"/>
        <v>2</v>
      </c>
      <c r="K13" s="6"/>
      <c r="L13" s="1"/>
      <c r="M13" s="12">
        <f>COUNTIF(J2:J122,"= 3.0")</f>
        <v>1</v>
      </c>
      <c r="N13" s="11"/>
      <c r="O13" s="11"/>
      <c r="P13" s="11"/>
      <c r="Q13" s="11"/>
      <c r="R13" s="11"/>
      <c r="S13" s="11"/>
    </row>
    <row r="14" spans="1:19" ht="15">
      <c r="A14" s="2">
        <v>45074</v>
      </c>
      <c r="B14" s="2" t="s">
        <v>44</v>
      </c>
      <c r="C14" s="3">
        <v>1</v>
      </c>
      <c r="D14" s="7">
        <v>15</v>
      </c>
      <c r="E14" s="7">
        <v>31.31720430107527</v>
      </c>
      <c r="F14" s="7">
        <v>50</v>
      </c>
      <c r="G14" s="7"/>
      <c r="H14" s="7"/>
      <c r="I14" s="10">
        <f t="shared" si="0"/>
        <v>10.758064516129032</v>
      </c>
      <c r="J14" s="15">
        <f t="shared" si="1"/>
        <v>2</v>
      </c>
      <c r="K14" s="6"/>
      <c r="L14" s="1"/>
      <c r="M14" s="11"/>
      <c r="N14" s="11"/>
      <c r="O14" s="11"/>
      <c r="P14" s="11"/>
      <c r="Q14" s="11"/>
      <c r="R14" s="11"/>
      <c r="S14" s="11"/>
    </row>
    <row r="15" spans="1:19" ht="15">
      <c r="A15" s="2">
        <v>45079</v>
      </c>
      <c r="B15" s="2" t="s">
        <v>45</v>
      </c>
      <c r="C15" s="3">
        <v>1</v>
      </c>
      <c r="D15" s="7">
        <v>72.5</v>
      </c>
      <c r="E15" s="7">
        <v>74.42342156051834</v>
      </c>
      <c r="F15" s="7">
        <v>100</v>
      </c>
      <c r="G15" s="7"/>
      <c r="H15" s="7"/>
      <c r="I15" s="10">
        <f t="shared" si="0"/>
        <v>31.4308105872622</v>
      </c>
      <c r="J15" s="15">
        <f t="shared" si="1"/>
        <v>2</v>
      </c>
      <c r="K15" s="6"/>
      <c r="L15" s="1"/>
      <c r="M15" s="12" t="s">
        <v>32</v>
      </c>
      <c r="N15" s="11"/>
      <c r="O15" s="11"/>
      <c r="P15" s="11"/>
      <c r="Q15" s="11"/>
      <c r="R15" s="11"/>
      <c r="S15" s="11"/>
    </row>
    <row r="16" spans="1:19" ht="15">
      <c r="A16" s="2">
        <v>45082</v>
      </c>
      <c r="B16" s="2" t="s">
        <v>46</v>
      </c>
      <c r="C16" s="3">
        <v>1</v>
      </c>
      <c r="D16" s="7">
        <v>3.75</v>
      </c>
      <c r="E16" s="7">
        <v>11.11111111111111</v>
      </c>
      <c r="F16" s="7">
        <v>12.5</v>
      </c>
      <c r="G16" s="7"/>
      <c r="H16" s="7"/>
      <c r="I16" s="10">
        <f t="shared" si="0"/>
        <v>3.083333333333333</v>
      </c>
      <c r="J16" s="15">
        <f t="shared" si="1"/>
        <v>2</v>
      </c>
      <c r="K16" s="6"/>
      <c r="L16" s="1"/>
      <c r="M16" s="12">
        <f>COUNTIF(J5:J125,"= 4.0")</f>
        <v>0</v>
      </c>
      <c r="N16" s="11"/>
      <c r="O16" s="11"/>
      <c r="P16" s="11"/>
      <c r="Q16" s="11"/>
      <c r="R16" s="11"/>
      <c r="S16" s="11"/>
    </row>
    <row r="17" spans="1:19" ht="15">
      <c r="A17" s="2">
        <v>45083</v>
      </c>
      <c r="B17" s="2" t="s">
        <v>47</v>
      </c>
      <c r="C17" s="3">
        <v>1</v>
      </c>
      <c r="D17" s="7">
        <v>67.5</v>
      </c>
      <c r="E17" s="7">
        <v>54.709815274331405</v>
      </c>
      <c r="F17" s="7">
        <v>100</v>
      </c>
      <c r="G17" s="7"/>
      <c r="H17" s="7"/>
      <c r="I17" s="10">
        <f t="shared" si="0"/>
        <v>28.06517783291977</v>
      </c>
      <c r="J17" s="15">
        <f t="shared" si="1"/>
        <v>2</v>
      </c>
      <c r="K17" s="6"/>
      <c r="L17" s="1"/>
      <c r="M17" s="11"/>
      <c r="N17" s="11"/>
      <c r="O17" s="11"/>
      <c r="P17" s="11"/>
      <c r="Q17" s="11"/>
      <c r="R17" s="11"/>
      <c r="S17" s="11"/>
    </row>
    <row r="18" spans="1:19" ht="15">
      <c r="A18" s="2">
        <v>45085</v>
      </c>
      <c r="B18" s="2" t="s">
        <v>48</v>
      </c>
      <c r="C18" s="3">
        <v>1</v>
      </c>
      <c r="D18" s="7">
        <v>45</v>
      </c>
      <c r="E18" s="7">
        <v>72.8849600220568</v>
      </c>
      <c r="F18" s="7">
        <v>75</v>
      </c>
      <c r="G18" s="7"/>
      <c r="H18" s="7"/>
      <c r="I18" s="10">
        <f t="shared" si="0"/>
        <v>23.746195202646817</v>
      </c>
      <c r="J18" s="15">
        <f t="shared" si="1"/>
        <v>2</v>
      </c>
      <c r="K18" s="6"/>
      <c r="L18" s="1"/>
      <c r="M18" s="12" t="s">
        <v>33</v>
      </c>
      <c r="N18" s="11"/>
      <c r="O18" s="11"/>
      <c r="P18" s="11"/>
      <c r="Q18" s="11"/>
      <c r="R18" s="11"/>
      <c r="S18" s="11"/>
    </row>
    <row r="19" spans="1:19" ht="15">
      <c r="A19" s="2">
        <v>45086</v>
      </c>
      <c r="B19" s="2" t="s">
        <v>49</v>
      </c>
      <c r="C19" s="3">
        <v>1</v>
      </c>
      <c r="D19" s="7">
        <v>78.75</v>
      </c>
      <c r="E19" s="7">
        <v>52.4588158257513</v>
      </c>
      <c r="F19" s="7">
        <v>75</v>
      </c>
      <c r="G19" s="7"/>
      <c r="H19" s="7"/>
      <c r="I19" s="10">
        <f t="shared" si="0"/>
        <v>28.045057899090157</v>
      </c>
      <c r="J19" s="15">
        <f t="shared" si="1"/>
        <v>2</v>
      </c>
      <c r="K19" s="6"/>
      <c r="L19" s="1"/>
      <c r="M19" s="12">
        <f>COUNTIF(J8:J128,"= 5.0")</f>
        <v>0</v>
      </c>
      <c r="N19" s="11"/>
      <c r="O19" s="11"/>
      <c r="P19" s="11"/>
      <c r="Q19" s="11"/>
      <c r="R19" s="11"/>
      <c r="S19" s="11"/>
    </row>
    <row r="20" spans="1:19" ht="15">
      <c r="A20" s="2">
        <v>45090</v>
      </c>
      <c r="B20" s="2" t="s">
        <v>50</v>
      </c>
      <c r="C20" s="3">
        <v>1</v>
      </c>
      <c r="D20" s="7">
        <v>0</v>
      </c>
      <c r="E20" s="7">
        <v>0</v>
      </c>
      <c r="F20" s="7">
        <v>0</v>
      </c>
      <c r="G20" s="7"/>
      <c r="H20" s="7"/>
      <c r="I20" s="10">
        <f t="shared" si="0"/>
        <v>0</v>
      </c>
      <c r="J20" s="15">
        <f t="shared" si="1"/>
        <v>2</v>
      </c>
      <c r="K20" s="6"/>
      <c r="L20" s="1"/>
      <c r="M20" s="11"/>
      <c r="N20" s="11"/>
      <c r="O20" s="11"/>
      <c r="P20" s="11"/>
      <c r="Q20" s="11"/>
      <c r="R20" s="11"/>
      <c r="S20" s="11"/>
    </row>
    <row r="21" spans="1:19" ht="15">
      <c r="A21" s="2">
        <v>45095</v>
      </c>
      <c r="B21" s="2" t="s">
        <v>51</v>
      </c>
      <c r="C21" s="3">
        <v>1</v>
      </c>
      <c r="D21" s="7">
        <v>0</v>
      </c>
      <c r="E21" s="7">
        <v>0</v>
      </c>
      <c r="F21" s="7">
        <v>0</v>
      </c>
      <c r="G21" s="7"/>
      <c r="H21" s="7"/>
      <c r="I21" s="10">
        <f t="shared" si="0"/>
        <v>0</v>
      </c>
      <c r="J21" s="15">
        <f t="shared" si="1"/>
        <v>2</v>
      </c>
      <c r="K21" s="6"/>
      <c r="L21" s="1"/>
      <c r="M21" s="12" t="s">
        <v>34</v>
      </c>
      <c r="N21" s="11"/>
      <c r="O21" s="11"/>
      <c r="P21" s="11"/>
      <c r="Q21" s="11"/>
      <c r="R21" s="11"/>
      <c r="S21" s="11"/>
    </row>
    <row r="22" spans="1:19" ht="15">
      <c r="A22" s="2">
        <v>45100</v>
      </c>
      <c r="B22" s="2" t="s">
        <v>52</v>
      </c>
      <c r="C22" s="3">
        <v>1</v>
      </c>
      <c r="D22" s="7">
        <v>0</v>
      </c>
      <c r="E22" s="7">
        <v>0</v>
      </c>
      <c r="F22" s="7">
        <v>0</v>
      </c>
      <c r="G22" s="7"/>
      <c r="H22" s="7"/>
      <c r="I22" s="10">
        <f t="shared" si="0"/>
        <v>0</v>
      </c>
      <c r="J22" s="15">
        <f t="shared" si="1"/>
        <v>2</v>
      </c>
      <c r="K22" s="6"/>
      <c r="L22" s="1"/>
      <c r="M22" s="12">
        <f>COUNTIF(J11:J131,"= 6.0")</f>
        <v>0</v>
      </c>
      <c r="N22" s="11"/>
      <c r="O22" s="11"/>
      <c r="P22" s="11"/>
      <c r="Q22" s="11"/>
      <c r="R22" s="11"/>
      <c r="S22" s="11"/>
    </row>
    <row r="23" spans="1:12" ht="15">
      <c r="A23" s="2">
        <v>45105</v>
      </c>
      <c r="B23" s="2" t="s">
        <v>53</v>
      </c>
      <c r="C23" s="3">
        <v>1</v>
      </c>
      <c r="D23" s="7">
        <v>45</v>
      </c>
      <c r="E23" s="7">
        <v>37.36283429831817</v>
      </c>
      <c r="F23" s="7">
        <v>100</v>
      </c>
      <c r="G23" s="7"/>
      <c r="H23" s="7"/>
      <c r="I23" s="10">
        <f t="shared" si="0"/>
        <v>21.48354011579818</v>
      </c>
      <c r="J23" s="15">
        <f t="shared" si="1"/>
        <v>2</v>
      </c>
      <c r="K23" s="6"/>
      <c r="L23" s="1"/>
    </row>
    <row r="24" spans="1:12" ht="15">
      <c r="A24" s="2">
        <v>45110</v>
      </c>
      <c r="B24" s="2" t="s">
        <v>54</v>
      </c>
      <c r="C24" s="3">
        <v>1</v>
      </c>
      <c r="D24" s="7">
        <v>52.5</v>
      </c>
      <c r="E24" s="7">
        <v>62.121588089330025</v>
      </c>
      <c r="F24" s="7">
        <v>100</v>
      </c>
      <c r="G24" s="7"/>
      <c r="H24" s="7"/>
      <c r="I24" s="10">
        <f t="shared" si="0"/>
        <v>25.954590570719603</v>
      </c>
      <c r="J24" s="15">
        <f t="shared" si="1"/>
        <v>2</v>
      </c>
      <c r="K24" s="6"/>
      <c r="L24" s="1"/>
    </row>
    <row r="25" spans="1:12" ht="15">
      <c r="A25" s="2">
        <v>45121</v>
      </c>
      <c r="B25" s="2" t="s">
        <v>55</v>
      </c>
      <c r="C25" s="3">
        <v>1</v>
      </c>
      <c r="D25" s="7">
        <v>63.74999999999999</v>
      </c>
      <c r="E25" s="7">
        <v>80.30758891645988</v>
      </c>
      <c r="F25" s="7">
        <v>100</v>
      </c>
      <c r="G25" s="7"/>
      <c r="H25" s="7"/>
      <c r="I25" s="10">
        <f t="shared" si="0"/>
        <v>30.386910669975187</v>
      </c>
      <c r="J25" s="15">
        <f t="shared" si="1"/>
        <v>2</v>
      </c>
      <c r="K25" s="6"/>
      <c r="L25" s="1"/>
    </row>
    <row r="26" spans="1:12" ht="15">
      <c r="A26" s="2">
        <v>45126</v>
      </c>
      <c r="B26" s="2" t="s">
        <v>56</v>
      </c>
      <c r="C26" s="3">
        <v>1</v>
      </c>
      <c r="D26" s="7">
        <v>67.5</v>
      </c>
      <c r="E26" s="7">
        <v>32.34767025089606</v>
      </c>
      <c r="F26" s="7">
        <v>87.5</v>
      </c>
      <c r="G26" s="7"/>
      <c r="H26" s="7"/>
      <c r="I26" s="10">
        <f t="shared" si="0"/>
        <v>24.381720430107528</v>
      </c>
      <c r="J26" s="15">
        <f t="shared" si="1"/>
        <v>2</v>
      </c>
      <c r="K26" s="6"/>
      <c r="L26" s="1"/>
    </row>
    <row r="27" spans="1:12" ht="15">
      <c r="A27" s="2">
        <v>855253</v>
      </c>
      <c r="B27" s="2" t="s">
        <v>57</v>
      </c>
      <c r="C27" s="3">
        <v>1</v>
      </c>
      <c r="D27" s="7">
        <v>17.5</v>
      </c>
      <c r="E27" s="7">
        <v>28.573028673835125</v>
      </c>
      <c r="F27" s="7">
        <v>75</v>
      </c>
      <c r="G27" s="7"/>
      <c r="H27" s="7"/>
      <c r="I27" s="10">
        <f t="shared" si="0"/>
        <v>12.928763440860216</v>
      </c>
      <c r="J27" s="15">
        <f t="shared" si="1"/>
        <v>2</v>
      </c>
      <c r="K27" s="6"/>
      <c r="L27" s="1"/>
    </row>
    <row r="28" spans="1:12" ht="15">
      <c r="A28" s="2">
        <v>44883</v>
      </c>
      <c r="B28" s="2" t="s">
        <v>3</v>
      </c>
      <c r="C28" s="3">
        <v>2</v>
      </c>
      <c r="D28" s="7">
        <v>52.5</v>
      </c>
      <c r="E28" s="7">
        <v>41.91015301902399</v>
      </c>
      <c r="F28" s="7">
        <v>50</v>
      </c>
      <c r="G28" s="7"/>
      <c r="H28" s="7"/>
      <c r="I28" s="10">
        <f t="shared" si="0"/>
        <v>19.52921836228288</v>
      </c>
      <c r="J28" s="15">
        <f t="shared" si="1"/>
        <v>2</v>
      </c>
      <c r="K28" s="6"/>
      <c r="L28" s="1"/>
    </row>
    <row r="29" spans="1:12" ht="15">
      <c r="A29" s="2">
        <v>44896</v>
      </c>
      <c r="B29" s="2" t="s">
        <v>4</v>
      </c>
      <c r="C29" s="3">
        <v>2</v>
      </c>
      <c r="D29" s="7">
        <v>0</v>
      </c>
      <c r="E29" s="7">
        <v>0</v>
      </c>
      <c r="F29" s="7">
        <v>0</v>
      </c>
      <c r="G29" s="7"/>
      <c r="H29" s="7"/>
      <c r="I29" s="10">
        <f t="shared" si="0"/>
        <v>0</v>
      </c>
      <c r="J29" s="15">
        <f t="shared" si="1"/>
        <v>2</v>
      </c>
      <c r="K29" s="6"/>
      <c r="L29" s="1"/>
    </row>
    <row r="30" spans="1:12" ht="15">
      <c r="A30" s="2">
        <v>45029</v>
      </c>
      <c r="B30" s="2" t="s">
        <v>58</v>
      </c>
      <c r="C30" s="3">
        <v>2</v>
      </c>
      <c r="D30" s="7">
        <v>0</v>
      </c>
      <c r="E30" s="7">
        <v>0</v>
      </c>
      <c r="F30" s="7">
        <v>0</v>
      </c>
      <c r="G30" s="7"/>
      <c r="H30" s="7"/>
      <c r="I30" s="10">
        <f t="shared" si="0"/>
        <v>0</v>
      </c>
      <c r="J30" s="15">
        <f t="shared" si="1"/>
        <v>2</v>
      </c>
      <c r="K30" s="6"/>
      <c r="L30" s="1"/>
    </row>
    <row r="31" spans="1:12" ht="15">
      <c r="A31" s="2">
        <v>45034</v>
      </c>
      <c r="B31" s="2" t="s">
        <v>59</v>
      </c>
      <c r="C31" s="3">
        <v>2</v>
      </c>
      <c r="D31" s="7">
        <v>0</v>
      </c>
      <c r="E31" s="7">
        <v>13.88888888888889</v>
      </c>
      <c r="F31" s="7">
        <v>0</v>
      </c>
      <c r="G31" s="7"/>
      <c r="H31" s="7"/>
      <c r="I31" s="10">
        <f t="shared" si="0"/>
        <v>1.6666666666666667</v>
      </c>
      <c r="J31" s="15">
        <f t="shared" si="1"/>
        <v>2</v>
      </c>
      <c r="K31" s="6"/>
      <c r="L31" s="1"/>
    </row>
    <row r="32" spans="1:12" ht="15">
      <c r="A32" s="2">
        <v>45039</v>
      </c>
      <c r="B32" s="2" t="s">
        <v>60</v>
      </c>
      <c r="C32" s="3">
        <v>2</v>
      </c>
      <c r="D32" s="7">
        <v>73.75</v>
      </c>
      <c r="E32" s="7">
        <v>83.05331541218638</v>
      </c>
      <c r="F32" s="7">
        <v>100</v>
      </c>
      <c r="G32" s="7"/>
      <c r="H32" s="7"/>
      <c r="I32" s="10">
        <f t="shared" si="0"/>
        <v>32.71639784946237</v>
      </c>
      <c r="J32" s="15">
        <f t="shared" si="1"/>
        <v>2</v>
      </c>
      <c r="K32" s="6"/>
      <c r="L32" s="1"/>
    </row>
    <row r="33" spans="1:12" ht="15">
      <c r="A33" s="2">
        <v>45044</v>
      </c>
      <c r="B33" s="2" t="s">
        <v>61</v>
      </c>
      <c r="C33" s="3">
        <v>2</v>
      </c>
      <c r="D33" s="7">
        <v>57.49999999999999</v>
      </c>
      <c r="E33" s="7">
        <v>62.335090984284534</v>
      </c>
      <c r="F33" s="7">
        <v>100</v>
      </c>
      <c r="G33" s="7"/>
      <c r="H33" s="7"/>
      <c r="I33" s="10">
        <f t="shared" si="0"/>
        <v>26.980210918114143</v>
      </c>
      <c r="J33" s="15">
        <f t="shared" si="1"/>
        <v>2</v>
      </c>
      <c r="K33" s="6"/>
      <c r="L33" s="1"/>
    </row>
    <row r="34" spans="1:12" ht="15">
      <c r="A34" s="2">
        <v>45048</v>
      </c>
      <c r="B34" s="2" t="s">
        <v>62</v>
      </c>
      <c r="C34" s="3">
        <v>2</v>
      </c>
      <c r="D34" s="7">
        <v>48.75</v>
      </c>
      <c r="E34" s="7">
        <v>82.6983388475324</v>
      </c>
      <c r="F34" s="7">
        <v>100</v>
      </c>
      <c r="G34" s="7"/>
      <c r="H34" s="7"/>
      <c r="I34" s="10">
        <f t="shared" si="0"/>
        <v>27.673800661703886</v>
      </c>
      <c r="J34" s="15">
        <f t="shared" si="1"/>
        <v>2</v>
      </c>
      <c r="K34" s="6"/>
      <c r="L34" s="1"/>
    </row>
    <row r="35" spans="1:12" ht="15">
      <c r="A35" s="2">
        <v>45049</v>
      </c>
      <c r="B35" s="2" t="s">
        <v>63</v>
      </c>
      <c r="C35" s="3">
        <v>2</v>
      </c>
      <c r="D35" s="7">
        <v>25</v>
      </c>
      <c r="E35" s="7">
        <v>56.27171215880894</v>
      </c>
      <c r="F35" s="7">
        <v>100</v>
      </c>
      <c r="G35" s="7"/>
      <c r="H35" s="7"/>
      <c r="I35" s="10">
        <f t="shared" si="0"/>
        <v>19.752605459057072</v>
      </c>
      <c r="J35" s="15">
        <f t="shared" si="1"/>
        <v>2</v>
      </c>
      <c r="K35" s="6"/>
      <c r="L35" s="1"/>
    </row>
    <row r="36" spans="1:12" ht="15">
      <c r="A36" s="2">
        <v>45054</v>
      </c>
      <c r="B36" s="2" t="s">
        <v>64</v>
      </c>
      <c r="C36" s="3">
        <v>2</v>
      </c>
      <c r="D36" s="7">
        <v>107.5</v>
      </c>
      <c r="E36" s="7">
        <v>99.4399641577061</v>
      </c>
      <c r="F36" s="7">
        <v>100</v>
      </c>
      <c r="G36" s="7"/>
      <c r="H36" s="7"/>
      <c r="I36" s="10">
        <f t="shared" si="0"/>
        <v>41.432795698924735</v>
      </c>
      <c r="J36" s="15">
        <f t="shared" si="1"/>
        <v>3</v>
      </c>
      <c r="K36" s="6"/>
      <c r="L36" s="1"/>
    </row>
    <row r="37" spans="1:12" ht="15">
      <c r="A37" s="2">
        <v>45061</v>
      </c>
      <c r="B37" s="2" t="s">
        <v>65</v>
      </c>
      <c r="C37" s="3">
        <v>2</v>
      </c>
      <c r="D37" s="7">
        <v>67.5</v>
      </c>
      <c r="E37" s="7">
        <v>39.60642404190791</v>
      </c>
      <c r="F37" s="7">
        <v>100</v>
      </c>
      <c r="G37" s="7"/>
      <c r="H37" s="7"/>
      <c r="I37" s="10">
        <f t="shared" si="0"/>
        <v>26.252770885028948</v>
      </c>
      <c r="J37" s="15">
        <f t="shared" si="1"/>
        <v>2</v>
      </c>
      <c r="K37" s="6"/>
      <c r="L37" s="1"/>
    </row>
    <row r="38" spans="1:12" ht="15">
      <c r="A38" s="2">
        <v>45066</v>
      </c>
      <c r="B38" s="2" t="s">
        <v>66</v>
      </c>
      <c r="C38" s="3">
        <v>2</v>
      </c>
      <c r="D38" s="7">
        <v>23.75</v>
      </c>
      <c r="E38" s="7">
        <v>23.29594017094017</v>
      </c>
      <c r="F38" s="7">
        <v>12.5</v>
      </c>
      <c r="G38" s="7"/>
      <c r="H38" s="7"/>
      <c r="I38" s="10">
        <f t="shared" si="0"/>
        <v>8.54551282051282</v>
      </c>
      <c r="J38" s="15">
        <f t="shared" si="1"/>
        <v>2</v>
      </c>
      <c r="K38" s="6"/>
      <c r="L38" s="1"/>
    </row>
    <row r="39" spans="1:12" ht="15">
      <c r="A39" s="2">
        <v>45070</v>
      </c>
      <c r="B39" s="2" t="s">
        <v>67</v>
      </c>
      <c r="C39" s="3">
        <v>2</v>
      </c>
      <c r="D39" s="7">
        <v>22.5</v>
      </c>
      <c r="E39" s="7">
        <v>61.88327129859388</v>
      </c>
      <c r="F39" s="7">
        <v>100</v>
      </c>
      <c r="G39" s="7"/>
      <c r="H39" s="7"/>
      <c r="I39" s="10">
        <f t="shared" si="0"/>
        <v>19.925992555831264</v>
      </c>
      <c r="J39" s="15">
        <f t="shared" si="1"/>
        <v>2</v>
      </c>
      <c r="K39" s="6"/>
      <c r="L39" s="1"/>
    </row>
    <row r="40" spans="1:12" ht="15">
      <c r="A40" s="2">
        <v>45075</v>
      </c>
      <c r="B40" s="2" t="s">
        <v>68</v>
      </c>
      <c r="C40" s="3">
        <v>2</v>
      </c>
      <c r="D40" s="7">
        <v>76.25</v>
      </c>
      <c r="E40" s="7">
        <v>61.67803970223325</v>
      </c>
      <c r="F40" s="7">
        <v>100</v>
      </c>
      <c r="G40" s="7"/>
      <c r="H40" s="7"/>
      <c r="I40" s="10">
        <f t="shared" si="0"/>
        <v>30.65136476426799</v>
      </c>
      <c r="J40" s="15">
        <f t="shared" si="1"/>
        <v>2</v>
      </c>
      <c r="K40" s="6"/>
      <c r="L40" s="1"/>
    </row>
    <row r="41" spans="1:12" ht="15">
      <c r="A41" s="2">
        <v>45080</v>
      </c>
      <c r="B41" s="2" t="s">
        <v>69</v>
      </c>
      <c r="C41" s="3">
        <v>2</v>
      </c>
      <c r="D41" s="7">
        <v>0</v>
      </c>
      <c r="E41" s="7">
        <v>0</v>
      </c>
      <c r="F41" s="7">
        <v>0</v>
      </c>
      <c r="G41" s="7"/>
      <c r="H41" s="7"/>
      <c r="I41" s="10">
        <f t="shared" si="0"/>
        <v>0</v>
      </c>
      <c r="J41" s="15">
        <f t="shared" si="1"/>
        <v>2</v>
      </c>
      <c r="K41" s="6"/>
      <c r="L41" s="1"/>
    </row>
    <row r="42" spans="1:12" ht="15">
      <c r="A42" s="2">
        <v>45091</v>
      </c>
      <c r="B42" s="2" t="s">
        <v>70</v>
      </c>
      <c r="C42" s="3">
        <v>2</v>
      </c>
      <c r="D42" s="7">
        <v>0</v>
      </c>
      <c r="E42" s="7">
        <v>0</v>
      </c>
      <c r="F42" s="7">
        <v>25</v>
      </c>
      <c r="G42" s="7"/>
      <c r="H42" s="7"/>
      <c r="I42" s="10">
        <f t="shared" si="0"/>
        <v>2</v>
      </c>
      <c r="J42" s="15">
        <f t="shared" si="1"/>
        <v>2</v>
      </c>
      <c r="K42" s="6"/>
      <c r="L42" s="1"/>
    </row>
    <row r="43" spans="1:12" ht="15">
      <c r="A43" s="2">
        <v>45096</v>
      </c>
      <c r="B43" s="2" t="s">
        <v>71</v>
      </c>
      <c r="C43" s="3">
        <v>2</v>
      </c>
      <c r="D43" s="7">
        <v>0</v>
      </c>
      <c r="E43" s="7">
        <v>4.861111111111112</v>
      </c>
      <c r="F43" s="7">
        <v>50</v>
      </c>
      <c r="G43" s="7"/>
      <c r="H43" s="7"/>
      <c r="I43" s="10">
        <f t="shared" si="0"/>
        <v>4.583333333333333</v>
      </c>
      <c r="J43" s="15">
        <f t="shared" si="1"/>
        <v>2</v>
      </c>
      <c r="K43" s="6"/>
      <c r="L43" s="1"/>
    </row>
    <row r="44" spans="1:12" ht="15">
      <c r="A44" s="2">
        <v>45101</v>
      </c>
      <c r="B44" s="2" t="s">
        <v>72</v>
      </c>
      <c r="C44" s="3">
        <v>2</v>
      </c>
      <c r="D44" s="7">
        <v>55.00000000000001</v>
      </c>
      <c r="E44" s="7">
        <v>48.45636889991729</v>
      </c>
      <c r="F44" s="7">
        <v>100</v>
      </c>
      <c r="G44" s="7"/>
      <c r="H44" s="7"/>
      <c r="I44" s="10">
        <f t="shared" si="0"/>
        <v>24.814764267990075</v>
      </c>
      <c r="J44" s="15">
        <f t="shared" si="1"/>
        <v>2</v>
      </c>
      <c r="K44" s="6"/>
      <c r="L44" s="1"/>
    </row>
    <row r="45" spans="1:12" ht="15">
      <c r="A45" s="2">
        <v>45106</v>
      </c>
      <c r="B45" s="2" t="s">
        <v>73</v>
      </c>
      <c r="C45" s="3">
        <v>2</v>
      </c>
      <c r="D45" s="7">
        <v>41.25</v>
      </c>
      <c r="E45" s="7">
        <v>59.76254480286738</v>
      </c>
      <c r="F45" s="7">
        <v>100</v>
      </c>
      <c r="G45" s="7"/>
      <c r="H45" s="7"/>
      <c r="I45" s="10">
        <f t="shared" si="0"/>
        <v>23.421505376344086</v>
      </c>
      <c r="J45" s="15">
        <f t="shared" si="1"/>
        <v>2</v>
      </c>
      <c r="K45" s="6"/>
      <c r="L45" s="1"/>
    </row>
    <row r="46" spans="1:12" ht="15">
      <c r="A46" s="2">
        <v>45111</v>
      </c>
      <c r="B46" s="2" t="s">
        <v>74</v>
      </c>
      <c r="C46" s="3">
        <v>2</v>
      </c>
      <c r="D46" s="7">
        <v>26.25</v>
      </c>
      <c r="E46" s="7">
        <v>57.90357044389303</v>
      </c>
      <c r="F46" s="7">
        <v>100</v>
      </c>
      <c r="G46" s="7"/>
      <c r="H46" s="7"/>
      <c r="I46" s="10">
        <f t="shared" si="0"/>
        <v>20.198428453267162</v>
      </c>
      <c r="J46" s="15">
        <f t="shared" si="1"/>
        <v>2</v>
      </c>
      <c r="K46" s="6"/>
      <c r="L46" s="1"/>
    </row>
    <row r="47" spans="1:12" ht="15">
      <c r="A47" s="2">
        <v>45116</v>
      </c>
      <c r="B47" s="2" t="s">
        <v>75</v>
      </c>
      <c r="C47" s="3">
        <v>2</v>
      </c>
      <c r="D47" s="7">
        <v>50</v>
      </c>
      <c r="E47" s="7">
        <v>78.92731596360629</v>
      </c>
      <c r="F47" s="7">
        <v>100</v>
      </c>
      <c r="G47" s="7"/>
      <c r="H47" s="7"/>
      <c r="I47" s="10">
        <f t="shared" si="0"/>
        <v>27.471277915632754</v>
      </c>
      <c r="J47" s="15">
        <f t="shared" si="1"/>
        <v>2</v>
      </c>
      <c r="K47" s="6"/>
      <c r="L47" s="1"/>
    </row>
    <row r="48" spans="1:12" ht="15">
      <c r="A48" s="2">
        <v>45117</v>
      </c>
      <c r="B48" s="2" t="s">
        <v>76</v>
      </c>
      <c r="C48" s="3">
        <v>2</v>
      </c>
      <c r="D48" s="7">
        <v>43.75</v>
      </c>
      <c r="E48" s="7">
        <v>79.2745381858285</v>
      </c>
      <c r="F48" s="7">
        <v>100</v>
      </c>
      <c r="G48" s="7"/>
      <c r="H48" s="7"/>
      <c r="I48" s="10">
        <f t="shared" si="0"/>
        <v>26.26294458229942</v>
      </c>
      <c r="J48" s="15">
        <f t="shared" si="1"/>
        <v>2</v>
      </c>
      <c r="K48" s="6"/>
      <c r="L48" s="1"/>
    </row>
    <row r="49" spans="1:12" ht="15">
      <c r="A49" s="2">
        <v>45122</v>
      </c>
      <c r="B49" s="2" t="s">
        <v>77</v>
      </c>
      <c r="C49" s="3">
        <v>2</v>
      </c>
      <c r="D49" s="7">
        <v>55.00000000000001</v>
      </c>
      <c r="E49" s="7">
        <v>64.45943617314585</v>
      </c>
      <c r="F49" s="7">
        <v>75</v>
      </c>
      <c r="G49" s="7"/>
      <c r="H49" s="7"/>
      <c r="I49" s="10">
        <f t="shared" si="0"/>
        <v>24.735132340777504</v>
      </c>
      <c r="J49" s="15">
        <f t="shared" si="1"/>
        <v>2</v>
      </c>
      <c r="K49" s="6"/>
      <c r="L49" s="1"/>
    </row>
    <row r="50" spans="1:12" ht="15">
      <c r="A50" s="2">
        <v>45127</v>
      </c>
      <c r="B50" s="2" t="s">
        <v>78</v>
      </c>
      <c r="C50" s="3">
        <v>2</v>
      </c>
      <c r="D50" s="7">
        <v>36.25</v>
      </c>
      <c r="E50" s="7">
        <v>58.58233388475324</v>
      </c>
      <c r="F50" s="7">
        <v>100</v>
      </c>
      <c r="G50" s="7"/>
      <c r="H50" s="7"/>
      <c r="I50" s="10">
        <f t="shared" si="0"/>
        <v>22.27988006617039</v>
      </c>
      <c r="J50" s="15">
        <f t="shared" si="1"/>
        <v>2</v>
      </c>
      <c r="K50" s="6"/>
      <c r="L50" s="1"/>
    </row>
    <row r="51" spans="1:12" ht="15">
      <c r="A51" s="2">
        <v>44925</v>
      </c>
      <c r="B51" s="2" t="s">
        <v>6</v>
      </c>
      <c r="C51" s="3">
        <v>3</v>
      </c>
      <c r="D51" s="7">
        <v>0</v>
      </c>
      <c r="E51" s="7">
        <v>0</v>
      </c>
      <c r="F51" s="7"/>
      <c r="G51" s="7"/>
      <c r="H51" s="7"/>
      <c r="I51" s="10">
        <f t="shared" si="0"/>
        <v>0</v>
      </c>
      <c r="J51" s="15">
        <f t="shared" si="1"/>
        <v>2</v>
      </c>
      <c r="K51" s="6"/>
      <c r="L51" s="1"/>
    </row>
    <row r="52" spans="1:12" ht="15">
      <c r="A52" s="2">
        <v>44966</v>
      </c>
      <c r="B52" s="2" t="s">
        <v>12</v>
      </c>
      <c r="C52" s="3">
        <v>3</v>
      </c>
      <c r="D52" s="7">
        <v>0</v>
      </c>
      <c r="E52" s="7">
        <v>0</v>
      </c>
      <c r="F52" s="7"/>
      <c r="G52" s="7"/>
      <c r="H52" s="7"/>
      <c r="I52" s="10">
        <f t="shared" si="0"/>
        <v>0</v>
      </c>
      <c r="J52" s="15">
        <f t="shared" si="1"/>
        <v>2</v>
      </c>
      <c r="K52" s="6"/>
      <c r="L52" s="1"/>
    </row>
    <row r="53" spans="1:12" ht="15">
      <c r="A53" s="2">
        <v>44996</v>
      </c>
      <c r="B53" s="2" t="s">
        <v>16</v>
      </c>
      <c r="C53" s="3">
        <v>3</v>
      </c>
      <c r="D53" s="7">
        <v>0</v>
      </c>
      <c r="E53" s="7">
        <v>0</v>
      </c>
      <c r="F53" s="7"/>
      <c r="G53" s="7"/>
      <c r="H53" s="7"/>
      <c r="I53" s="10">
        <f t="shared" si="0"/>
        <v>0</v>
      </c>
      <c r="J53" s="15">
        <f t="shared" si="1"/>
        <v>2</v>
      </c>
      <c r="K53" s="6"/>
      <c r="L53" s="1"/>
    </row>
    <row r="54" spans="1:12" ht="15">
      <c r="A54" s="2">
        <v>45030</v>
      </c>
      <c r="B54" s="2" t="s">
        <v>79</v>
      </c>
      <c r="C54" s="3">
        <v>3</v>
      </c>
      <c r="D54" s="7">
        <v>0</v>
      </c>
      <c r="E54" s="7">
        <v>0</v>
      </c>
      <c r="F54" s="7"/>
      <c r="G54" s="7"/>
      <c r="H54" s="7"/>
      <c r="I54" s="10">
        <f t="shared" si="0"/>
        <v>0</v>
      </c>
      <c r="J54" s="15">
        <f t="shared" si="1"/>
        <v>2</v>
      </c>
      <c r="K54" s="6"/>
      <c r="L54" s="1"/>
    </row>
    <row r="55" spans="1:12" ht="15">
      <c r="A55" s="2">
        <v>45035</v>
      </c>
      <c r="B55" s="2" t="s">
        <v>80</v>
      </c>
      <c r="C55" s="3">
        <v>3</v>
      </c>
      <c r="D55" s="7">
        <v>0</v>
      </c>
      <c r="E55" s="7">
        <v>0</v>
      </c>
      <c r="F55" s="7"/>
      <c r="G55" s="7"/>
      <c r="H55" s="7"/>
      <c r="I55" s="10">
        <f t="shared" si="0"/>
        <v>0</v>
      </c>
      <c r="J55" s="15">
        <f t="shared" si="1"/>
        <v>2</v>
      </c>
      <c r="K55" s="6"/>
      <c r="L55" s="1"/>
    </row>
    <row r="56" spans="1:12" ht="15">
      <c r="A56" s="2">
        <v>45040</v>
      </c>
      <c r="B56" s="2" t="s">
        <v>81</v>
      </c>
      <c r="C56" s="3">
        <v>3</v>
      </c>
      <c r="D56" s="7">
        <v>0</v>
      </c>
      <c r="E56" s="7">
        <v>0</v>
      </c>
      <c r="F56" s="7"/>
      <c r="G56" s="7"/>
      <c r="H56" s="7"/>
      <c r="I56" s="10">
        <f t="shared" si="0"/>
        <v>0</v>
      </c>
      <c r="J56" s="15">
        <f t="shared" si="1"/>
        <v>2</v>
      </c>
      <c r="K56" s="6"/>
      <c r="L56" s="1"/>
    </row>
    <row r="57" spans="1:12" ht="15">
      <c r="A57" s="2">
        <v>45045</v>
      </c>
      <c r="B57" s="2" t="s">
        <v>82</v>
      </c>
      <c r="C57" s="3">
        <v>3</v>
      </c>
      <c r="D57" s="7">
        <v>66.25</v>
      </c>
      <c r="E57" s="7">
        <v>10.069444444444445</v>
      </c>
      <c r="F57" s="7">
        <v>25</v>
      </c>
      <c r="G57" s="7"/>
      <c r="H57" s="7"/>
      <c r="I57" s="10">
        <f t="shared" si="0"/>
        <v>16.458333333333336</v>
      </c>
      <c r="J57" s="15">
        <f t="shared" si="1"/>
        <v>2</v>
      </c>
      <c r="K57" s="6"/>
      <c r="L57" s="1"/>
    </row>
    <row r="58" spans="1:12" ht="15">
      <c r="A58" s="2">
        <v>45050</v>
      </c>
      <c r="B58" s="2" t="s">
        <v>83</v>
      </c>
      <c r="C58" s="3">
        <v>3</v>
      </c>
      <c r="D58" s="7">
        <v>66.25</v>
      </c>
      <c r="E58" s="7">
        <v>79.37448304383788</v>
      </c>
      <c r="F58" s="7">
        <v>100</v>
      </c>
      <c r="G58" s="7"/>
      <c r="H58" s="7"/>
      <c r="I58" s="10">
        <f t="shared" si="0"/>
        <v>30.77493796526055</v>
      </c>
      <c r="J58" s="15">
        <f t="shared" si="1"/>
        <v>2</v>
      </c>
      <c r="K58" s="6"/>
      <c r="L58" s="1"/>
    </row>
    <row r="59" spans="1:12" ht="15">
      <c r="A59" s="2">
        <v>45055</v>
      </c>
      <c r="B59" s="2" t="s">
        <v>84</v>
      </c>
      <c r="C59" s="3">
        <v>3</v>
      </c>
      <c r="D59" s="7">
        <v>13.750000000000002</v>
      </c>
      <c r="E59" s="7">
        <v>15.277777777777779</v>
      </c>
      <c r="F59" s="7">
        <v>10</v>
      </c>
      <c r="G59" s="7"/>
      <c r="H59" s="7"/>
      <c r="I59" s="10">
        <f t="shared" si="0"/>
        <v>5.383333333333334</v>
      </c>
      <c r="J59" s="15">
        <f t="shared" si="1"/>
        <v>2</v>
      </c>
      <c r="K59" s="6"/>
      <c r="L59" s="1"/>
    </row>
    <row r="60" spans="1:12" ht="15">
      <c r="A60" s="2">
        <v>45056</v>
      </c>
      <c r="B60" s="2" t="s">
        <v>85</v>
      </c>
      <c r="C60" s="3">
        <v>3</v>
      </c>
      <c r="D60" s="7">
        <v>0</v>
      </c>
      <c r="E60" s="7">
        <v>0</v>
      </c>
      <c r="F60" s="7"/>
      <c r="G60" s="7"/>
      <c r="H60" s="7"/>
      <c r="I60" s="10">
        <f t="shared" si="0"/>
        <v>0</v>
      </c>
      <c r="J60" s="15">
        <f t="shared" si="1"/>
        <v>2</v>
      </c>
      <c r="K60" s="6"/>
      <c r="L60" s="1"/>
    </row>
    <row r="61" spans="1:12" ht="15">
      <c r="A61" s="2">
        <v>45062</v>
      </c>
      <c r="B61" s="2" t="s">
        <v>86</v>
      </c>
      <c r="C61" s="3">
        <v>3</v>
      </c>
      <c r="D61" s="7">
        <v>28.749999999999996</v>
      </c>
      <c r="E61" s="7">
        <v>27.744175627240143</v>
      </c>
      <c r="F61" s="7">
        <v>25</v>
      </c>
      <c r="G61" s="7"/>
      <c r="H61" s="7"/>
      <c r="I61" s="10">
        <f t="shared" si="0"/>
        <v>11.079301075268816</v>
      </c>
      <c r="J61" s="15">
        <f t="shared" si="1"/>
        <v>2</v>
      </c>
      <c r="K61" s="6"/>
      <c r="L61" s="1"/>
    </row>
    <row r="62" spans="1:12" ht="15">
      <c r="A62" s="2">
        <v>45071</v>
      </c>
      <c r="B62" s="2" t="s">
        <v>87</v>
      </c>
      <c r="C62" s="3">
        <v>3</v>
      </c>
      <c r="D62" s="7">
        <v>0</v>
      </c>
      <c r="E62" s="7">
        <v>0</v>
      </c>
      <c r="F62" s="7">
        <v>5</v>
      </c>
      <c r="G62" s="7"/>
      <c r="H62" s="7"/>
      <c r="I62" s="10">
        <f t="shared" si="0"/>
        <v>0.4</v>
      </c>
      <c r="J62" s="15">
        <f t="shared" si="1"/>
        <v>2</v>
      </c>
      <c r="K62" s="6"/>
      <c r="L62" s="1"/>
    </row>
    <row r="63" spans="1:12" ht="15">
      <c r="A63" s="2">
        <v>45076</v>
      </c>
      <c r="B63" s="2" t="s">
        <v>88</v>
      </c>
      <c r="C63" s="3">
        <v>3</v>
      </c>
      <c r="D63" s="7">
        <v>0</v>
      </c>
      <c r="E63" s="7">
        <v>0</v>
      </c>
      <c r="F63" s="7"/>
      <c r="G63" s="7"/>
      <c r="H63" s="7"/>
      <c r="I63" s="10">
        <f t="shared" si="0"/>
        <v>0</v>
      </c>
      <c r="J63" s="15">
        <f t="shared" si="1"/>
        <v>2</v>
      </c>
      <c r="K63" s="6"/>
      <c r="L63" s="1"/>
    </row>
    <row r="64" spans="1:12" ht="15">
      <c r="A64" s="2">
        <v>45081</v>
      </c>
      <c r="B64" s="2" t="s">
        <v>89</v>
      </c>
      <c r="C64" s="3">
        <v>3</v>
      </c>
      <c r="D64" s="7">
        <v>33.75</v>
      </c>
      <c r="E64" s="7">
        <v>4.032258064516129</v>
      </c>
      <c r="F64" s="7">
        <v>20</v>
      </c>
      <c r="G64" s="7"/>
      <c r="H64" s="7"/>
      <c r="I64" s="10">
        <f t="shared" si="0"/>
        <v>8.833870967741936</v>
      </c>
      <c r="J64" s="15">
        <f t="shared" si="1"/>
        <v>2</v>
      </c>
      <c r="K64" s="6"/>
      <c r="L64" s="1"/>
    </row>
    <row r="65" spans="1:12" ht="15">
      <c r="A65" s="2">
        <v>45087</v>
      </c>
      <c r="B65" s="2" t="s">
        <v>90</v>
      </c>
      <c r="C65" s="3">
        <v>3</v>
      </c>
      <c r="D65" s="7">
        <v>0</v>
      </c>
      <c r="E65" s="7">
        <v>0</v>
      </c>
      <c r="F65" s="7"/>
      <c r="G65" s="7"/>
      <c r="H65" s="7"/>
      <c r="I65" s="10">
        <f t="shared" si="0"/>
        <v>0</v>
      </c>
      <c r="J65" s="15">
        <f t="shared" si="1"/>
        <v>2</v>
      </c>
      <c r="K65" s="6"/>
      <c r="L65" s="1"/>
    </row>
    <row r="66" spans="1:12" ht="15">
      <c r="A66" s="2">
        <v>45092</v>
      </c>
      <c r="B66" s="2" t="s">
        <v>91</v>
      </c>
      <c r="C66" s="3">
        <v>3</v>
      </c>
      <c r="D66" s="7">
        <v>42.5</v>
      </c>
      <c r="E66" s="7">
        <v>34.797870140612076</v>
      </c>
      <c r="F66" s="7">
        <v>70</v>
      </c>
      <c r="G66" s="7"/>
      <c r="H66" s="7"/>
      <c r="I66" s="10">
        <f t="shared" si="0"/>
        <v>18.27574441687345</v>
      </c>
      <c r="J66" s="15">
        <f t="shared" si="1"/>
        <v>2</v>
      </c>
      <c r="K66" s="6"/>
      <c r="L66" s="1"/>
    </row>
    <row r="67" spans="1:12" ht="15">
      <c r="A67" s="2">
        <v>45097</v>
      </c>
      <c r="B67" s="2" t="s">
        <v>92</v>
      </c>
      <c r="C67" s="3">
        <v>3</v>
      </c>
      <c r="D67" s="7">
        <v>76.25</v>
      </c>
      <c r="E67" s="7">
        <v>56.01271712158809</v>
      </c>
      <c r="F67" s="7">
        <v>70</v>
      </c>
      <c r="G67" s="7"/>
      <c r="H67" s="7"/>
      <c r="I67" s="10">
        <f aca="true" t="shared" si="2" ref="I67:I125">(D67*0.2+E67*0.12+F67*0.08+G67*0.3+H67*0.3)</f>
        <v>27.57152605459057</v>
      </c>
      <c r="J67" s="15">
        <f aca="true" t="shared" si="3" ref="J67:J125">IF(I67&lt;$Q$3,2,IF(I67&lt;$Q$4,3,IF(I67&lt;$Q$5,4,IF(I67&lt;$Q$6,5,6))))</f>
        <v>2</v>
      </c>
      <c r="K67" s="6"/>
      <c r="L67" s="1"/>
    </row>
    <row r="68" spans="1:12" ht="15">
      <c r="A68" s="2">
        <v>45102</v>
      </c>
      <c r="B68" s="2" t="s">
        <v>93</v>
      </c>
      <c r="C68" s="3">
        <v>3</v>
      </c>
      <c r="D68" s="7">
        <v>26.25</v>
      </c>
      <c r="E68" s="7">
        <v>0</v>
      </c>
      <c r="F68" s="7">
        <v>10</v>
      </c>
      <c r="G68" s="7"/>
      <c r="H68" s="7"/>
      <c r="I68" s="10">
        <f t="shared" si="2"/>
        <v>6.05</v>
      </c>
      <c r="J68" s="15">
        <f t="shared" si="3"/>
        <v>2</v>
      </c>
      <c r="K68" s="6"/>
      <c r="L68" s="1"/>
    </row>
    <row r="69" spans="1:12" ht="15">
      <c r="A69" s="2">
        <v>45107</v>
      </c>
      <c r="B69" s="2" t="s">
        <v>94</v>
      </c>
      <c r="C69" s="3">
        <v>3</v>
      </c>
      <c r="D69" s="7">
        <v>56.25</v>
      </c>
      <c r="E69" s="7">
        <v>60.9005376344086</v>
      </c>
      <c r="F69" s="7">
        <v>70</v>
      </c>
      <c r="G69" s="7"/>
      <c r="H69" s="7"/>
      <c r="I69" s="10">
        <f t="shared" si="2"/>
        <v>24.158064516129034</v>
      </c>
      <c r="J69" s="15">
        <f t="shared" si="3"/>
        <v>2</v>
      </c>
      <c r="K69" s="6"/>
      <c r="L69" s="1"/>
    </row>
    <row r="70" spans="1:12" ht="15">
      <c r="A70" s="2">
        <v>45112</v>
      </c>
      <c r="B70" s="2" t="s">
        <v>95</v>
      </c>
      <c r="C70" s="3">
        <v>3</v>
      </c>
      <c r="D70" s="7">
        <v>16.25</v>
      </c>
      <c r="E70" s="7">
        <v>63.58509098428453</v>
      </c>
      <c r="F70" s="7">
        <v>50</v>
      </c>
      <c r="G70" s="7"/>
      <c r="H70" s="7"/>
      <c r="I70" s="10">
        <f t="shared" si="2"/>
        <v>14.880210918114143</v>
      </c>
      <c r="J70" s="15">
        <f t="shared" si="3"/>
        <v>2</v>
      </c>
      <c r="K70" s="6"/>
      <c r="L70" s="1"/>
    </row>
    <row r="71" spans="1:12" ht="15">
      <c r="A71" s="2">
        <v>45118</v>
      </c>
      <c r="B71" s="2" t="s">
        <v>96</v>
      </c>
      <c r="C71" s="3">
        <v>3</v>
      </c>
      <c r="D71" s="7">
        <v>56.25</v>
      </c>
      <c r="E71" s="7">
        <v>51.02460711331679</v>
      </c>
      <c r="F71" s="7">
        <v>80</v>
      </c>
      <c r="G71" s="7"/>
      <c r="H71" s="7"/>
      <c r="I71" s="10">
        <f t="shared" si="2"/>
        <v>23.772952853598014</v>
      </c>
      <c r="J71" s="15">
        <f t="shared" si="3"/>
        <v>2</v>
      </c>
      <c r="K71" s="6"/>
      <c r="L71" s="1"/>
    </row>
    <row r="72" spans="1:12" ht="15">
      <c r="A72" s="2">
        <v>45123</v>
      </c>
      <c r="B72" s="2" t="s">
        <v>97</v>
      </c>
      <c r="C72" s="3">
        <v>3</v>
      </c>
      <c r="D72" s="7">
        <v>98.75</v>
      </c>
      <c r="E72" s="7">
        <v>90.6841053212021</v>
      </c>
      <c r="F72" s="7">
        <v>100</v>
      </c>
      <c r="G72" s="7"/>
      <c r="H72" s="7"/>
      <c r="I72" s="10">
        <f t="shared" si="2"/>
        <v>38.63209263854425</v>
      </c>
      <c r="J72" s="15">
        <f t="shared" si="3"/>
        <v>2</v>
      </c>
      <c r="K72" s="6"/>
      <c r="L72" s="1"/>
    </row>
    <row r="73" spans="1:12" ht="15">
      <c r="A73" s="2">
        <v>45128</v>
      </c>
      <c r="B73" s="2" t="s">
        <v>98</v>
      </c>
      <c r="C73" s="3">
        <v>3</v>
      </c>
      <c r="D73" s="7">
        <v>0</v>
      </c>
      <c r="E73" s="7">
        <v>0</v>
      </c>
      <c r="F73" s="7"/>
      <c r="G73" s="7"/>
      <c r="H73" s="7"/>
      <c r="I73" s="10">
        <f t="shared" si="2"/>
        <v>0</v>
      </c>
      <c r="J73" s="15">
        <f t="shared" si="3"/>
        <v>2</v>
      </c>
      <c r="K73" s="6"/>
      <c r="L73" s="1"/>
    </row>
    <row r="74" spans="1:12" ht="15">
      <c r="A74" s="2">
        <v>45130</v>
      </c>
      <c r="B74" s="2" t="s">
        <v>99</v>
      </c>
      <c r="C74" s="3">
        <v>3</v>
      </c>
      <c r="D74" s="7">
        <v>62.5</v>
      </c>
      <c r="E74" s="7">
        <v>55.21401985111663</v>
      </c>
      <c r="F74" s="7">
        <v>90</v>
      </c>
      <c r="G74" s="7"/>
      <c r="H74" s="7"/>
      <c r="I74" s="10">
        <f t="shared" si="2"/>
        <v>26.325682382133994</v>
      </c>
      <c r="J74" s="15">
        <f t="shared" si="3"/>
        <v>2</v>
      </c>
      <c r="K74" s="6"/>
      <c r="L74" s="1"/>
    </row>
    <row r="75" spans="1:12" ht="15">
      <c r="A75" s="2">
        <v>44911</v>
      </c>
      <c r="B75" s="2" t="s">
        <v>5</v>
      </c>
      <c r="C75" s="3">
        <v>4</v>
      </c>
      <c r="D75" s="7">
        <v>0</v>
      </c>
      <c r="E75" s="7">
        <v>0</v>
      </c>
      <c r="F75" s="7">
        <v>0</v>
      </c>
      <c r="G75" s="7"/>
      <c r="H75" s="7"/>
      <c r="I75" s="10">
        <f t="shared" si="2"/>
        <v>0</v>
      </c>
      <c r="J75" s="15">
        <f t="shared" si="3"/>
        <v>2</v>
      </c>
      <c r="K75" s="6"/>
      <c r="L75" s="1"/>
    </row>
    <row r="76" spans="1:12" ht="15">
      <c r="A76" s="2">
        <v>44926</v>
      </c>
      <c r="B76" s="2" t="s">
        <v>7</v>
      </c>
      <c r="C76" s="3">
        <v>4</v>
      </c>
      <c r="D76" s="7">
        <v>0</v>
      </c>
      <c r="E76" s="7">
        <v>0</v>
      </c>
      <c r="F76" s="7">
        <v>0</v>
      </c>
      <c r="G76" s="7"/>
      <c r="H76" s="7"/>
      <c r="I76" s="10">
        <f t="shared" si="2"/>
        <v>0</v>
      </c>
      <c r="J76" s="15">
        <f t="shared" si="3"/>
        <v>2</v>
      </c>
      <c r="K76" s="6"/>
      <c r="L76" s="1"/>
    </row>
    <row r="77" spans="1:12" ht="15">
      <c r="A77" s="2">
        <v>44957</v>
      </c>
      <c r="B77" s="2" t="s">
        <v>9</v>
      </c>
      <c r="C77" s="3">
        <v>4</v>
      </c>
      <c r="D77" s="7">
        <v>11.25</v>
      </c>
      <c r="E77" s="7">
        <v>15.972222222222221</v>
      </c>
      <c r="F77" s="7">
        <v>0</v>
      </c>
      <c r="G77" s="7"/>
      <c r="H77" s="7"/>
      <c r="I77" s="10">
        <f t="shared" si="2"/>
        <v>4.166666666666666</v>
      </c>
      <c r="J77" s="15">
        <f t="shared" si="3"/>
        <v>2</v>
      </c>
      <c r="K77" s="6"/>
      <c r="L77" s="1"/>
    </row>
    <row r="78" spans="1:12" ht="15">
      <c r="A78" s="2">
        <v>44972</v>
      </c>
      <c r="B78" s="2" t="s">
        <v>13</v>
      </c>
      <c r="C78" s="3">
        <v>4</v>
      </c>
      <c r="D78" s="7">
        <v>0</v>
      </c>
      <c r="E78" s="7">
        <v>0</v>
      </c>
      <c r="F78" s="7">
        <v>0</v>
      </c>
      <c r="G78" s="7"/>
      <c r="H78" s="7"/>
      <c r="I78" s="10">
        <f t="shared" si="2"/>
        <v>0</v>
      </c>
      <c r="J78" s="15">
        <f t="shared" si="3"/>
        <v>2</v>
      </c>
      <c r="K78" s="6"/>
      <c r="L78" s="1"/>
    </row>
    <row r="79" spans="1:12" ht="15">
      <c r="A79" s="2">
        <v>44987</v>
      </c>
      <c r="B79" s="2" t="s">
        <v>14</v>
      </c>
      <c r="C79" s="3">
        <v>4</v>
      </c>
      <c r="D79" s="7">
        <v>0</v>
      </c>
      <c r="E79" s="7">
        <v>0</v>
      </c>
      <c r="F79" s="7">
        <v>0</v>
      </c>
      <c r="G79" s="7"/>
      <c r="H79" s="7"/>
      <c r="I79" s="10">
        <f t="shared" si="2"/>
        <v>0</v>
      </c>
      <c r="J79" s="15">
        <f t="shared" si="3"/>
        <v>2</v>
      </c>
      <c r="K79" s="6"/>
      <c r="L79" s="1"/>
    </row>
    <row r="80" spans="1:12" ht="15">
      <c r="A80" s="2">
        <v>44992</v>
      </c>
      <c r="B80" s="2" t="s">
        <v>15</v>
      </c>
      <c r="C80" s="3">
        <v>4</v>
      </c>
      <c r="D80" s="7">
        <v>0</v>
      </c>
      <c r="E80" s="7">
        <v>0</v>
      </c>
      <c r="F80" s="7">
        <v>0</v>
      </c>
      <c r="G80" s="7"/>
      <c r="H80" s="7"/>
      <c r="I80" s="10">
        <f t="shared" si="2"/>
        <v>0</v>
      </c>
      <c r="J80" s="15">
        <f t="shared" si="3"/>
        <v>2</v>
      </c>
      <c r="K80" s="6"/>
      <c r="L80" s="1"/>
    </row>
    <row r="81" spans="1:12" ht="15">
      <c r="A81" s="2">
        <v>45012</v>
      </c>
      <c r="B81" s="2" t="s">
        <v>19</v>
      </c>
      <c r="C81" s="3">
        <v>4</v>
      </c>
      <c r="D81" s="7">
        <v>0</v>
      </c>
      <c r="E81" s="7">
        <v>0</v>
      </c>
      <c r="F81" s="7">
        <v>0</v>
      </c>
      <c r="G81" s="7"/>
      <c r="H81" s="7"/>
      <c r="I81" s="10">
        <f t="shared" si="2"/>
        <v>0</v>
      </c>
      <c r="J81" s="15">
        <f t="shared" si="3"/>
        <v>2</v>
      </c>
      <c r="K81" s="6"/>
      <c r="L81" s="1"/>
    </row>
    <row r="82" spans="1:12" ht="15">
      <c r="A82" s="2">
        <v>45031</v>
      </c>
      <c r="B82" s="2" t="s">
        <v>100</v>
      </c>
      <c r="C82" s="3">
        <v>4</v>
      </c>
      <c r="D82" s="7">
        <v>81.25</v>
      </c>
      <c r="E82" s="7">
        <v>80.936035290874</v>
      </c>
      <c r="F82" s="7">
        <v>100</v>
      </c>
      <c r="G82" s="7"/>
      <c r="H82" s="7"/>
      <c r="I82" s="10">
        <f t="shared" si="2"/>
        <v>33.962324234904884</v>
      </c>
      <c r="J82" s="15">
        <f t="shared" si="3"/>
        <v>2</v>
      </c>
      <c r="K82" s="6"/>
      <c r="L82" s="1"/>
    </row>
    <row r="83" spans="1:12" ht="15">
      <c r="A83" s="2">
        <v>45036</v>
      </c>
      <c r="B83" s="2" t="s">
        <v>101</v>
      </c>
      <c r="C83" s="3">
        <v>4</v>
      </c>
      <c r="D83" s="7">
        <v>23.75</v>
      </c>
      <c r="E83" s="7">
        <v>60.71115936035291</v>
      </c>
      <c r="F83" s="7">
        <v>100</v>
      </c>
      <c r="G83" s="7"/>
      <c r="H83" s="7"/>
      <c r="I83" s="10">
        <f t="shared" si="2"/>
        <v>20.03533912324235</v>
      </c>
      <c r="J83" s="15">
        <f t="shared" si="3"/>
        <v>2</v>
      </c>
      <c r="K83" s="6"/>
      <c r="L83" s="1"/>
    </row>
    <row r="84" spans="1:12" ht="15">
      <c r="A84" s="2">
        <v>45041</v>
      </c>
      <c r="B84" s="2" t="s">
        <v>102</v>
      </c>
      <c r="C84" s="3">
        <v>4</v>
      </c>
      <c r="D84" s="7">
        <v>17.5</v>
      </c>
      <c r="E84" s="7">
        <v>41.18503584229391</v>
      </c>
      <c r="F84" s="7">
        <v>100</v>
      </c>
      <c r="G84" s="7"/>
      <c r="H84" s="7"/>
      <c r="I84" s="10">
        <f t="shared" si="2"/>
        <v>16.442204301075268</v>
      </c>
      <c r="J84" s="15">
        <f t="shared" si="3"/>
        <v>2</v>
      </c>
      <c r="K84" s="6"/>
      <c r="L84" s="1"/>
    </row>
    <row r="85" spans="1:12" ht="15">
      <c r="A85" s="2">
        <v>45046</v>
      </c>
      <c r="B85" s="2" t="s">
        <v>103</v>
      </c>
      <c r="C85" s="3">
        <v>4</v>
      </c>
      <c r="D85" s="7">
        <v>16.25</v>
      </c>
      <c r="E85" s="7">
        <v>67.87462089881446</v>
      </c>
      <c r="F85" s="7">
        <v>100</v>
      </c>
      <c r="G85" s="7"/>
      <c r="H85" s="7"/>
      <c r="I85" s="10">
        <f t="shared" si="2"/>
        <v>19.394954507857733</v>
      </c>
      <c r="J85" s="15">
        <f t="shared" si="3"/>
        <v>2</v>
      </c>
      <c r="K85" s="6"/>
      <c r="L85" s="1"/>
    </row>
    <row r="86" spans="1:12" ht="15">
      <c r="A86" s="2">
        <v>45051</v>
      </c>
      <c r="B86" s="2" t="s">
        <v>104</v>
      </c>
      <c r="C86" s="3">
        <v>4</v>
      </c>
      <c r="D86" s="7">
        <v>66.25</v>
      </c>
      <c r="E86" s="7">
        <v>65.06841053212021</v>
      </c>
      <c r="F86" s="7">
        <v>100</v>
      </c>
      <c r="G86" s="7"/>
      <c r="H86" s="7"/>
      <c r="I86" s="10">
        <f t="shared" si="2"/>
        <v>29.058209263854426</v>
      </c>
      <c r="J86" s="15">
        <f t="shared" si="3"/>
        <v>2</v>
      </c>
      <c r="K86" s="6"/>
      <c r="L86" s="1"/>
    </row>
    <row r="87" spans="1:12" ht="15">
      <c r="A87" s="2">
        <v>45058</v>
      </c>
      <c r="B87" s="2" t="s">
        <v>105</v>
      </c>
      <c r="C87" s="3">
        <v>4</v>
      </c>
      <c r="D87" s="7">
        <v>93.75</v>
      </c>
      <c r="E87" s="7">
        <v>90.1507788806176</v>
      </c>
      <c r="F87" s="7">
        <v>100</v>
      </c>
      <c r="G87" s="7"/>
      <c r="H87" s="7"/>
      <c r="I87" s="10">
        <f t="shared" si="2"/>
        <v>37.56809346567411</v>
      </c>
      <c r="J87" s="15">
        <f t="shared" si="3"/>
        <v>2</v>
      </c>
      <c r="K87" s="6"/>
      <c r="L87" s="1"/>
    </row>
    <row r="88" spans="1:12" ht="15">
      <c r="A88" s="2">
        <v>45063</v>
      </c>
      <c r="B88" s="2" t="s">
        <v>106</v>
      </c>
      <c r="C88" s="3">
        <v>4</v>
      </c>
      <c r="D88" s="7">
        <v>0</v>
      </c>
      <c r="E88" s="7">
        <v>0</v>
      </c>
      <c r="F88" s="7">
        <v>0</v>
      </c>
      <c r="G88" s="7"/>
      <c r="H88" s="7"/>
      <c r="I88" s="10">
        <f t="shared" si="2"/>
        <v>0</v>
      </c>
      <c r="J88" s="15">
        <f t="shared" si="3"/>
        <v>2</v>
      </c>
      <c r="K88" s="6"/>
      <c r="L88" s="1"/>
    </row>
    <row r="89" spans="1:12" ht="15">
      <c r="A89" s="2">
        <v>45067</v>
      </c>
      <c r="B89" s="2" t="s">
        <v>107</v>
      </c>
      <c r="C89" s="3">
        <v>4</v>
      </c>
      <c r="D89" s="7">
        <v>97.5</v>
      </c>
      <c r="E89" s="7">
        <v>56.6203129307968</v>
      </c>
      <c r="F89" s="7">
        <v>100</v>
      </c>
      <c r="G89" s="7"/>
      <c r="H89" s="7"/>
      <c r="I89" s="10">
        <f t="shared" si="2"/>
        <v>34.294437551695616</v>
      </c>
      <c r="J89" s="15">
        <f t="shared" si="3"/>
        <v>2</v>
      </c>
      <c r="K89" s="6"/>
      <c r="L89" s="1"/>
    </row>
    <row r="90" spans="1:12" ht="15">
      <c r="A90" s="2">
        <v>45068</v>
      </c>
      <c r="B90" s="2" t="s">
        <v>108</v>
      </c>
      <c r="C90" s="3">
        <v>4</v>
      </c>
      <c r="D90" s="7">
        <v>0</v>
      </c>
      <c r="E90" s="7">
        <v>0</v>
      </c>
      <c r="F90" s="7">
        <v>0</v>
      </c>
      <c r="G90" s="7"/>
      <c r="H90" s="7"/>
      <c r="I90" s="10">
        <f t="shared" si="2"/>
        <v>0</v>
      </c>
      <c r="J90" s="15">
        <f t="shared" si="3"/>
        <v>2</v>
      </c>
      <c r="K90" s="6"/>
      <c r="L90" s="1"/>
    </row>
    <row r="91" spans="1:12" ht="15">
      <c r="A91" s="2">
        <v>45072</v>
      </c>
      <c r="B91" s="2" t="s">
        <v>109</v>
      </c>
      <c r="C91" s="3">
        <v>4</v>
      </c>
      <c r="D91" s="7">
        <v>33.75</v>
      </c>
      <c r="E91" s="7">
        <v>56.04838709677419</v>
      </c>
      <c r="F91" s="7">
        <v>100</v>
      </c>
      <c r="G91" s="7"/>
      <c r="H91" s="7"/>
      <c r="I91" s="10">
        <f t="shared" si="2"/>
        <v>21.475806451612904</v>
      </c>
      <c r="J91" s="15">
        <f t="shared" si="3"/>
        <v>2</v>
      </c>
      <c r="K91" s="6"/>
      <c r="L91" s="1"/>
    </row>
    <row r="92" spans="1:12" ht="15">
      <c r="A92" s="2">
        <v>45077</v>
      </c>
      <c r="B92" s="2" t="s">
        <v>110</v>
      </c>
      <c r="C92" s="3">
        <v>4</v>
      </c>
      <c r="D92" s="7">
        <v>13.750000000000002</v>
      </c>
      <c r="E92" s="7">
        <v>60.366521918941274</v>
      </c>
      <c r="F92" s="7">
        <v>100</v>
      </c>
      <c r="G92" s="7"/>
      <c r="H92" s="7"/>
      <c r="I92" s="10">
        <f t="shared" si="2"/>
        <v>17.993982630272953</v>
      </c>
      <c r="J92" s="15">
        <f t="shared" si="3"/>
        <v>2</v>
      </c>
      <c r="K92" s="6"/>
      <c r="L92" s="1"/>
    </row>
    <row r="93" spans="1:12" ht="15">
      <c r="A93" s="2">
        <v>45088</v>
      </c>
      <c r="B93" s="2" t="s">
        <v>111</v>
      </c>
      <c r="C93" s="3">
        <v>4</v>
      </c>
      <c r="D93" s="7">
        <v>78.75</v>
      </c>
      <c r="E93" s="7">
        <v>70.48197546181417</v>
      </c>
      <c r="F93" s="7">
        <v>100</v>
      </c>
      <c r="G93" s="7"/>
      <c r="H93" s="7"/>
      <c r="I93" s="10">
        <f t="shared" si="2"/>
        <v>32.2078370554177</v>
      </c>
      <c r="J93" s="15">
        <f t="shared" si="3"/>
        <v>2</v>
      </c>
      <c r="K93" s="6"/>
      <c r="L93" s="1"/>
    </row>
    <row r="94" spans="1:12" ht="15">
      <c r="A94" s="2">
        <v>45093</v>
      </c>
      <c r="B94" s="2" t="s">
        <v>112</v>
      </c>
      <c r="C94" s="3">
        <v>4</v>
      </c>
      <c r="D94" s="7">
        <v>25</v>
      </c>
      <c r="E94" s="7">
        <v>73.16618417424868</v>
      </c>
      <c r="F94" s="7">
        <v>50</v>
      </c>
      <c r="G94" s="7"/>
      <c r="H94" s="7"/>
      <c r="I94" s="10">
        <f t="shared" si="2"/>
        <v>17.779942100909842</v>
      </c>
      <c r="J94" s="15">
        <f t="shared" si="3"/>
        <v>2</v>
      </c>
      <c r="K94" s="6"/>
      <c r="L94" s="1"/>
    </row>
    <row r="95" spans="1:12" ht="15">
      <c r="A95" s="2">
        <v>45098</v>
      </c>
      <c r="B95" s="2" t="s">
        <v>113</v>
      </c>
      <c r="C95" s="3">
        <v>4</v>
      </c>
      <c r="D95" s="7">
        <v>38.75</v>
      </c>
      <c r="E95" s="7">
        <v>65.91139371381307</v>
      </c>
      <c r="F95" s="7">
        <v>100</v>
      </c>
      <c r="G95" s="7"/>
      <c r="H95" s="7"/>
      <c r="I95" s="10">
        <f t="shared" si="2"/>
        <v>23.659367245657567</v>
      </c>
      <c r="J95" s="15">
        <f t="shared" si="3"/>
        <v>2</v>
      </c>
      <c r="K95" s="6"/>
      <c r="L95" s="1"/>
    </row>
    <row r="96" spans="1:12" ht="15">
      <c r="A96" s="2">
        <v>45103</v>
      </c>
      <c r="B96" s="2" t="s">
        <v>114</v>
      </c>
      <c r="C96" s="3">
        <v>4</v>
      </c>
      <c r="D96" s="7">
        <v>0</v>
      </c>
      <c r="E96" s="7">
        <v>0</v>
      </c>
      <c r="F96" s="7">
        <v>0</v>
      </c>
      <c r="G96" s="7"/>
      <c r="H96" s="7"/>
      <c r="I96" s="10">
        <f t="shared" si="2"/>
        <v>0</v>
      </c>
      <c r="J96" s="15">
        <f t="shared" si="3"/>
        <v>2</v>
      </c>
      <c r="K96" s="6"/>
      <c r="L96" s="1"/>
    </row>
    <row r="97" spans="1:12" ht="15">
      <c r="A97" s="2">
        <v>45108</v>
      </c>
      <c r="B97" s="2" t="s">
        <v>115</v>
      </c>
      <c r="C97" s="3">
        <v>4</v>
      </c>
      <c r="D97" s="7">
        <v>0</v>
      </c>
      <c r="E97" s="7">
        <v>0</v>
      </c>
      <c r="F97" s="7">
        <v>0</v>
      </c>
      <c r="G97" s="7"/>
      <c r="H97" s="7"/>
      <c r="I97" s="10">
        <f t="shared" si="2"/>
        <v>0</v>
      </c>
      <c r="J97" s="15">
        <f t="shared" si="3"/>
        <v>2</v>
      </c>
      <c r="K97" s="6"/>
      <c r="L97" s="1"/>
    </row>
    <row r="98" spans="1:12" ht="15">
      <c r="A98" s="2">
        <v>45113</v>
      </c>
      <c r="B98" s="2" t="s">
        <v>116</v>
      </c>
      <c r="C98" s="3">
        <v>4</v>
      </c>
      <c r="D98" s="7">
        <v>0</v>
      </c>
      <c r="E98" s="7">
        <v>25.80714088778605</v>
      </c>
      <c r="F98" s="7">
        <v>12.5</v>
      </c>
      <c r="G98" s="7"/>
      <c r="H98" s="7"/>
      <c r="I98" s="10">
        <f t="shared" si="2"/>
        <v>4.096856906534326</v>
      </c>
      <c r="J98" s="15">
        <f t="shared" si="3"/>
        <v>2</v>
      </c>
      <c r="K98" s="6"/>
      <c r="L98" s="1"/>
    </row>
    <row r="99" spans="1:12" ht="15">
      <c r="A99" s="2">
        <v>45114</v>
      </c>
      <c r="B99" s="2" t="s">
        <v>117</v>
      </c>
      <c r="C99" s="3">
        <v>4</v>
      </c>
      <c r="D99" s="7">
        <v>58.75</v>
      </c>
      <c r="E99" s="7">
        <v>55.09150124069479</v>
      </c>
      <c r="F99" s="7">
        <v>100</v>
      </c>
      <c r="G99" s="7"/>
      <c r="H99" s="7"/>
      <c r="I99" s="10">
        <f t="shared" si="2"/>
        <v>26.360980148883375</v>
      </c>
      <c r="J99" s="15">
        <f t="shared" si="3"/>
        <v>2</v>
      </c>
      <c r="K99" s="6"/>
      <c r="L99" s="1"/>
    </row>
    <row r="100" spans="1:12" ht="15">
      <c r="A100" s="2">
        <v>45119</v>
      </c>
      <c r="B100" s="2" t="s">
        <v>118</v>
      </c>
      <c r="C100" s="3">
        <v>4</v>
      </c>
      <c r="D100" s="7">
        <v>72.5</v>
      </c>
      <c r="E100" s="7">
        <v>79.64054314860766</v>
      </c>
      <c r="F100" s="7">
        <v>100</v>
      </c>
      <c r="G100" s="7"/>
      <c r="H100" s="7"/>
      <c r="I100" s="10">
        <f t="shared" si="2"/>
        <v>32.05686517783292</v>
      </c>
      <c r="J100" s="15">
        <f t="shared" si="3"/>
        <v>2</v>
      </c>
      <c r="K100" s="6"/>
      <c r="L100" s="1"/>
    </row>
    <row r="101" spans="1:12" ht="15">
      <c r="A101" s="2">
        <v>45124</v>
      </c>
      <c r="B101" s="2" t="s">
        <v>119</v>
      </c>
      <c r="C101" s="3">
        <v>4</v>
      </c>
      <c r="D101" s="7">
        <v>13.750000000000002</v>
      </c>
      <c r="E101" s="7">
        <v>53.55855390129584</v>
      </c>
      <c r="F101" s="7">
        <v>100</v>
      </c>
      <c r="G101" s="7"/>
      <c r="H101" s="7"/>
      <c r="I101" s="10">
        <f t="shared" si="2"/>
        <v>17.177026468155503</v>
      </c>
      <c r="J101" s="15">
        <f t="shared" si="3"/>
        <v>2</v>
      </c>
      <c r="K101" s="6"/>
      <c r="L101" s="1"/>
    </row>
    <row r="102" spans="1:12" ht="15">
      <c r="A102" s="2">
        <v>45129</v>
      </c>
      <c r="B102" s="2" t="s">
        <v>120</v>
      </c>
      <c r="C102" s="3">
        <v>4</v>
      </c>
      <c r="D102" s="7">
        <v>0</v>
      </c>
      <c r="E102" s="7">
        <v>0</v>
      </c>
      <c r="F102" s="7">
        <v>0</v>
      </c>
      <c r="G102" s="7"/>
      <c r="H102" s="7"/>
      <c r="I102" s="10">
        <f t="shared" si="2"/>
        <v>0</v>
      </c>
      <c r="J102" s="15">
        <f t="shared" si="3"/>
        <v>2</v>
      </c>
      <c r="K102" s="6"/>
      <c r="L102" s="1"/>
    </row>
    <row r="103" spans="1:12" ht="15">
      <c r="A103" s="2">
        <v>44958</v>
      </c>
      <c r="B103" s="2" t="s">
        <v>10</v>
      </c>
      <c r="C103" s="3">
        <v>5</v>
      </c>
      <c r="D103" s="7">
        <v>21.25</v>
      </c>
      <c r="E103" s="7">
        <v>6.944444444444445</v>
      </c>
      <c r="F103" s="7">
        <v>25</v>
      </c>
      <c r="G103" s="7"/>
      <c r="H103" s="7"/>
      <c r="I103" s="10">
        <f t="shared" si="2"/>
        <v>7.083333333333333</v>
      </c>
      <c r="J103" s="15">
        <f t="shared" si="3"/>
        <v>2</v>
      </c>
      <c r="K103" s="6"/>
      <c r="L103" s="1"/>
    </row>
    <row r="104" spans="1:12" ht="15">
      <c r="A104" s="2">
        <v>44998</v>
      </c>
      <c r="B104" s="2" t="s">
        <v>17</v>
      </c>
      <c r="C104" s="3">
        <v>5</v>
      </c>
      <c r="D104" s="7">
        <v>0</v>
      </c>
      <c r="E104" s="7">
        <v>0</v>
      </c>
      <c r="F104" s="7"/>
      <c r="G104" s="7"/>
      <c r="H104" s="7"/>
      <c r="I104" s="10">
        <f t="shared" si="2"/>
        <v>0</v>
      </c>
      <c r="J104" s="15">
        <f t="shared" si="3"/>
        <v>2</v>
      </c>
      <c r="K104" s="6"/>
      <c r="L104" s="1"/>
    </row>
    <row r="105" spans="1:12" ht="15">
      <c r="A105" s="2">
        <v>45008</v>
      </c>
      <c r="B105" s="2" t="s">
        <v>18</v>
      </c>
      <c r="C105" s="3">
        <v>5</v>
      </c>
      <c r="D105" s="7">
        <v>0</v>
      </c>
      <c r="E105" s="7">
        <v>11.805555555555555</v>
      </c>
      <c r="F105" s="7">
        <v>5</v>
      </c>
      <c r="G105" s="7"/>
      <c r="H105" s="7"/>
      <c r="I105" s="10">
        <f t="shared" si="2"/>
        <v>1.8166666666666664</v>
      </c>
      <c r="J105" s="15">
        <f t="shared" si="3"/>
        <v>2</v>
      </c>
      <c r="K105" s="6"/>
      <c r="L105" s="1"/>
    </row>
    <row r="106" spans="1:12" ht="15">
      <c r="A106" s="2">
        <v>45032</v>
      </c>
      <c r="B106" s="2" t="s">
        <v>121</v>
      </c>
      <c r="C106" s="3">
        <v>5</v>
      </c>
      <c r="D106" s="7">
        <v>30</v>
      </c>
      <c r="E106" s="7">
        <v>47.39884891094569</v>
      </c>
      <c r="F106" s="7">
        <v>50</v>
      </c>
      <c r="G106" s="7"/>
      <c r="H106" s="7"/>
      <c r="I106" s="10">
        <f t="shared" si="2"/>
        <v>15.687861869313483</v>
      </c>
      <c r="J106" s="15">
        <f t="shared" si="3"/>
        <v>2</v>
      </c>
      <c r="K106" s="6"/>
      <c r="L106" s="1"/>
    </row>
    <row r="107" spans="1:12" ht="15">
      <c r="A107" s="2">
        <v>45037</v>
      </c>
      <c r="B107" s="2" t="s">
        <v>122</v>
      </c>
      <c r="C107" s="3">
        <v>5</v>
      </c>
      <c r="D107" s="7">
        <v>42.5</v>
      </c>
      <c r="E107" s="7">
        <v>12.339743589743591</v>
      </c>
      <c r="F107" s="7">
        <v>40</v>
      </c>
      <c r="G107" s="7"/>
      <c r="H107" s="7"/>
      <c r="I107" s="10">
        <f t="shared" si="2"/>
        <v>13.18076923076923</v>
      </c>
      <c r="J107" s="15">
        <f t="shared" si="3"/>
        <v>2</v>
      </c>
      <c r="K107" s="6"/>
      <c r="L107" s="1"/>
    </row>
    <row r="108" spans="1:12" ht="15">
      <c r="A108" s="2">
        <v>45042</v>
      </c>
      <c r="B108" s="2" t="s">
        <v>123</v>
      </c>
      <c r="C108" s="3">
        <v>5</v>
      </c>
      <c r="D108" s="7">
        <v>36.25</v>
      </c>
      <c r="E108" s="7">
        <v>41.59274193548387</v>
      </c>
      <c r="F108" s="7">
        <v>10</v>
      </c>
      <c r="G108" s="7"/>
      <c r="H108" s="7"/>
      <c r="I108" s="10">
        <f t="shared" si="2"/>
        <v>13.041129032258066</v>
      </c>
      <c r="J108" s="15">
        <f t="shared" si="3"/>
        <v>2</v>
      </c>
      <c r="K108" s="6"/>
      <c r="L108" s="1"/>
    </row>
    <row r="109" spans="1:12" ht="15">
      <c r="A109" s="2">
        <v>45047</v>
      </c>
      <c r="B109" s="2" t="s">
        <v>124</v>
      </c>
      <c r="C109" s="3">
        <v>5</v>
      </c>
      <c r="D109" s="7">
        <v>25</v>
      </c>
      <c r="E109" s="7">
        <v>10.080645161290322</v>
      </c>
      <c r="F109" s="7">
        <v>70</v>
      </c>
      <c r="G109" s="7"/>
      <c r="H109" s="7"/>
      <c r="I109" s="10">
        <f t="shared" si="2"/>
        <v>11.809677419354838</v>
      </c>
      <c r="J109" s="15">
        <f t="shared" si="3"/>
        <v>2</v>
      </c>
      <c r="K109" s="6"/>
      <c r="L109" s="1"/>
    </row>
    <row r="110" spans="1:12" ht="15">
      <c r="A110" s="2">
        <v>45052</v>
      </c>
      <c r="B110" s="2" t="s">
        <v>125</v>
      </c>
      <c r="C110" s="3">
        <v>5</v>
      </c>
      <c r="D110" s="7">
        <v>0</v>
      </c>
      <c r="E110" s="7">
        <v>0</v>
      </c>
      <c r="F110" s="7"/>
      <c r="G110" s="7"/>
      <c r="H110" s="7"/>
      <c r="I110" s="10">
        <f t="shared" si="2"/>
        <v>0</v>
      </c>
      <c r="J110" s="15">
        <f t="shared" si="3"/>
        <v>2</v>
      </c>
      <c r="K110" s="6"/>
      <c r="L110" s="1"/>
    </row>
    <row r="111" spans="1:12" ht="15">
      <c r="A111" s="2">
        <v>45059</v>
      </c>
      <c r="B111" s="2" t="s">
        <v>126</v>
      </c>
      <c r="C111" s="3">
        <v>5</v>
      </c>
      <c r="D111" s="7">
        <v>63.74999999999999</v>
      </c>
      <c r="E111" s="7">
        <v>12.307692307692308</v>
      </c>
      <c r="F111" s="7">
        <v>40</v>
      </c>
      <c r="G111" s="7"/>
      <c r="H111" s="7"/>
      <c r="I111" s="10">
        <f t="shared" si="2"/>
        <v>17.426923076923078</v>
      </c>
      <c r="J111" s="15">
        <f t="shared" si="3"/>
        <v>2</v>
      </c>
      <c r="K111" s="6"/>
      <c r="L111" s="1"/>
    </row>
    <row r="112" spans="1:12" ht="15">
      <c r="A112" s="2">
        <v>45064</v>
      </c>
      <c r="B112" s="2" t="s">
        <v>127</v>
      </c>
      <c r="C112" s="3">
        <v>5</v>
      </c>
      <c r="D112" s="7">
        <v>0</v>
      </c>
      <c r="E112" s="7">
        <v>0</v>
      </c>
      <c r="F112" s="7"/>
      <c r="G112" s="7"/>
      <c r="H112" s="7"/>
      <c r="I112" s="10">
        <f t="shared" si="2"/>
        <v>0</v>
      </c>
      <c r="J112" s="15">
        <f t="shared" si="3"/>
        <v>2</v>
      </c>
      <c r="K112" s="6"/>
      <c r="L112" s="1"/>
    </row>
    <row r="113" spans="1:12" ht="15">
      <c r="A113" s="2">
        <v>45069</v>
      </c>
      <c r="B113" s="2" t="s">
        <v>128</v>
      </c>
      <c r="C113" s="3">
        <v>5</v>
      </c>
      <c r="D113" s="7">
        <v>45</v>
      </c>
      <c r="E113" s="7">
        <v>14.23611111111111</v>
      </c>
      <c r="F113" s="7">
        <v>30</v>
      </c>
      <c r="G113" s="7"/>
      <c r="H113" s="7"/>
      <c r="I113" s="10">
        <f t="shared" si="2"/>
        <v>13.108333333333334</v>
      </c>
      <c r="J113" s="15">
        <f t="shared" si="3"/>
        <v>2</v>
      </c>
      <c r="K113" s="6"/>
      <c r="L113" s="1"/>
    </row>
    <row r="114" spans="1:12" ht="15">
      <c r="A114" s="2">
        <v>45073</v>
      </c>
      <c r="B114" s="2" t="s">
        <v>129</v>
      </c>
      <c r="C114" s="3">
        <v>5</v>
      </c>
      <c r="D114" s="7">
        <v>0</v>
      </c>
      <c r="E114" s="7">
        <v>0</v>
      </c>
      <c r="F114" s="7"/>
      <c r="G114" s="7"/>
      <c r="H114" s="7"/>
      <c r="I114" s="10">
        <f t="shared" si="2"/>
        <v>0</v>
      </c>
      <c r="J114" s="15">
        <f t="shared" si="3"/>
        <v>2</v>
      </c>
      <c r="K114" s="6"/>
      <c r="L114" s="1"/>
    </row>
    <row r="115" spans="1:12" ht="15">
      <c r="A115" s="2">
        <v>45078</v>
      </c>
      <c r="B115" s="2" t="s">
        <v>130</v>
      </c>
      <c r="C115" s="3">
        <v>5</v>
      </c>
      <c r="D115" s="7">
        <v>67.5</v>
      </c>
      <c r="E115" s="7">
        <v>64.23490488006617</v>
      </c>
      <c r="F115" s="7">
        <v>100</v>
      </c>
      <c r="G115" s="7"/>
      <c r="H115" s="7"/>
      <c r="I115" s="10">
        <f t="shared" si="2"/>
        <v>29.20818858560794</v>
      </c>
      <c r="J115" s="15">
        <f t="shared" si="3"/>
        <v>2</v>
      </c>
      <c r="K115" s="6"/>
      <c r="L115" s="1"/>
    </row>
    <row r="116" spans="1:12" ht="15">
      <c r="A116" s="2">
        <v>45084</v>
      </c>
      <c r="B116" s="2" t="s">
        <v>131</v>
      </c>
      <c r="C116" s="3">
        <v>5</v>
      </c>
      <c r="D116" s="7">
        <v>0</v>
      </c>
      <c r="E116" s="7">
        <v>27.77777777777778</v>
      </c>
      <c r="F116" s="7">
        <v>5</v>
      </c>
      <c r="G116" s="7"/>
      <c r="H116" s="7"/>
      <c r="I116" s="10">
        <f t="shared" si="2"/>
        <v>3.7333333333333334</v>
      </c>
      <c r="J116" s="15">
        <f t="shared" si="3"/>
        <v>2</v>
      </c>
      <c r="K116" s="6"/>
      <c r="L116" s="1"/>
    </row>
    <row r="117" spans="1:12" ht="15">
      <c r="A117" s="2">
        <v>45089</v>
      </c>
      <c r="B117" s="2" t="s">
        <v>132</v>
      </c>
      <c r="C117" s="3">
        <v>5</v>
      </c>
      <c r="D117" s="7">
        <v>15</v>
      </c>
      <c r="E117" s="7">
        <v>28.47222222222222</v>
      </c>
      <c r="F117" s="7">
        <v>30</v>
      </c>
      <c r="G117" s="7"/>
      <c r="H117" s="7"/>
      <c r="I117" s="10">
        <f t="shared" si="2"/>
        <v>8.816666666666666</v>
      </c>
      <c r="J117" s="15">
        <f t="shared" si="3"/>
        <v>2</v>
      </c>
      <c r="K117" s="6"/>
      <c r="L117" s="1"/>
    </row>
    <row r="118" spans="1:12" ht="15">
      <c r="A118" s="2">
        <v>45094</v>
      </c>
      <c r="B118" s="2" t="s">
        <v>133</v>
      </c>
      <c r="C118" s="3">
        <v>5</v>
      </c>
      <c r="D118" s="7">
        <v>0</v>
      </c>
      <c r="E118" s="7">
        <v>0</v>
      </c>
      <c r="F118" s="7"/>
      <c r="G118" s="7"/>
      <c r="H118" s="7"/>
      <c r="I118" s="10">
        <f t="shared" si="2"/>
        <v>0</v>
      </c>
      <c r="J118" s="15">
        <f t="shared" si="3"/>
        <v>2</v>
      </c>
      <c r="K118" s="6"/>
      <c r="L118" s="1"/>
    </row>
    <row r="119" spans="1:12" ht="15">
      <c r="A119" s="2">
        <v>45099</v>
      </c>
      <c r="B119" s="2" t="s">
        <v>134</v>
      </c>
      <c r="C119" s="3">
        <v>5</v>
      </c>
      <c r="D119" s="7">
        <v>12.5</v>
      </c>
      <c r="E119" s="7">
        <v>5.384615384615385</v>
      </c>
      <c r="F119" s="7">
        <v>30</v>
      </c>
      <c r="G119" s="7"/>
      <c r="H119" s="7"/>
      <c r="I119" s="10">
        <f t="shared" si="2"/>
        <v>5.546153846153846</v>
      </c>
      <c r="J119" s="15">
        <f t="shared" si="3"/>
        <v>2</v>
      </c>
      <c r="K119" s="6"/>
      <c r="L119" s="1"/>
    </row>
    <row r="120" spans="1:12" ht="15">
      <c r="A120" s="2">
        <v>45104</v>
      </c>
      <c r="B120" s="2" t="s">
        <v>135</v>
      </c>
      <c r="C120" s="3">
        <v>5</v>
      </c>
      <c r="D120" s="7">
        <v>0</v>
      </c>
      <c r="E120" s="7">
        <v>0</v>
      </c>
      <c r="F120" s="7"/>
      <c r="G120" s="7"/>
      <c r="H120" s="7"/>
      <c r="I120" s="10">
        <f t="shared" si="2"/>
        <v>0</v>
      </c>
      <c r="J120" s="15">
        <f t="shared" si="3"/>
        <v>2</v>
      </c>
      <c r="K120" s="6"/>
      <c r="L120" s="1"/>
    </row>
    <row r="121" spans="1:12" ht="15">
      <c r="A121" s="2">
        <v>45109</v>
      </c>
      <c r="B121" s="2" t="s">
        <v>136</v>
      </c>
      <c r="C121" s="3">
        <v>5</v>
      </c>
      <c r="D121" s="7">
        <v>0</v>
      </c>
      <c r="E121" s="7">
        <v>0</v>
      </c>
      <c r="F121" s="7"/>
      <c r="G121" s="7"/>
      <c r="H121" s="7"/>
      <c r="I121" s="10">
        <f t="shared" si="2"/>
        <v>0</v>
      </c>
      <c r="J121" s="15">
        <f t="shared" si="3"/>
        <v>2</v>
      </c>
      <c r="K121" s="6"/>
      <c r="L121" s="1"/>
    </row>
    <row r="122" spans="1:12" ht="15">
      <c r="A122" s="2">
        <v>45115</v>
      </c>
      <c r="B122" s="2" t="s">
        <v>137</v>
      </c>
      <c r="C122" s="3">
        <v>5</v>
      </c>
      <c r="D122" s="7">
        <v>0</v>
      </c>
      <c r="E122" s="7">
        <v>0</v>
      </c>
      <c r="F122" s="7"/>
      <c r="G122" s="7"/>
      <c r="H122" s="7"/>
      <c r="I122" s="10">
        <f t="shared" si="2"/>
        <v>0</v>
      </c>
      <c r="J122" s="15">
        <f t="shared" si="3"/>
        <v>2</v>
      </c>
      <c r="K122" s="6"/>
      <c r="L122" s="1"/>
    </row>
    <row r="123" spans="1:10" ht="15">
      <c r="A123" s="2">
        <v>45120</v>
      </c>
      <c r="B123" s="2" t="s">
        <v>138</v>
      </c>
      <c r="C123" s="3">
        <v>5</v>
      </c>
      <c r="D123" s="7">
        <v>37.5</v>
      </c>
      <c r="E123" s="7">
        <v>59.813378825475596</v>
      </c>
      <c r="F123" s="7">
        <v>90</v>
      </c>
      <c r="G123" s="7"/>
      <c r="H123" s="7"/>
      <c r="I123" s="10">
        <f t="shared" si="2"/>
        <v>21.877605459057072</v>
      </c>
      <c r="J123" s="15">
        <f t="shared" si="3"/>
        <v>2</v>
      </c>
    </row>
    <row r="124" spans="1:10" ht="15">
      <c r="A124" s="2">
        <v>45125</v>
      </c>
      <c r="B124" s="2" t="s">
        <v>139</v>
      </c>
      <c r="C124" s="3">
        <v>5</v>
      </c>
      <c r="D124" s="7">
        <v>0</v>
      </c>
      <c r="E124" s="7">
        <v>0</v>
      </c>
      <c r="F124" s="7"/>
      <c r="G124" s="7"/>
      <c r="H124" s="7"/>
      <c r="I124" s="10">
        <f t="shared" si="2"/>
        <v>0</v>
      </c>
      <c r="J124" s="15">
        <f t="shared" si="3"/>
        <v>2</v>
      </c>
    </row>
    <row r="125" spans="1:10" ht="15">
      <c r="A125" s="2">
        <v>855252</v>
      </c>
      <c r="B125" s="2" t="s">
        <v>140</v>
      </c>
      <c r="C125" s="3">
        <v>5</v>
      </c>
      <c r="D125" s="7">
        <v>17.5</v>
      </c>
      <c r="E125" s="7">
        <v>49.146850013785496</v>
      </c>
      <c r="F125" s="7">
        <v>90</v>
      </c>
      <c r="G125" s="7"/>
      <c r="H125" s="7"/>
      <c r="I125" s="10">
        <f t="shared" si="2"/>
        <v>16.59762200165426</v>
      </c>
      <c r="J125" s="15">
        <f t="shared" si="3"/>
        <v>2</v>
      </c>
    </row>
  </sheetData>
  <sheetProtection/>
  <mergeCells count="7">
    <mergeCell ref="M7:P7"/>
    <mergeCell ref="M2:P2"/>
    <mergeCell ref="Q2:S2"/>
    <mergeCell ref="M3:P3"/>
    <mergeCell ref="M4:P4"/>
    <mergeCell ref="M5:P5"/>
    <mergeCell ref="M6:P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Minko Markov</cp:lastModifiedBy>
  <cp:lastPrinted>2014-06-14T09:37:09Z</cp:lastPrinted>
  <dcterms:created xsi:type="dcterms:W3CDTF">2014-04-01T06:57:27Z</dcterms:created>
  <dcterms:modified xsi:type="dcterms:W3CDTF">2015-06-26T09:24:38Z</dcterms:modified>
  <cp:category/>
  <cp:version/>
  <cp:contentType/>
  <cp:contentStatus/>
</cp:coreProperties>
</file>