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24" windowWidth="16608" windowHeight="9264" activeTab="0"/>
  </bookViews>
  <sheets>
    <sheet name="All-Protocols--UTF-8" sheetId="1" r:id="rId1"/>
  </sheets>
  <definedNames/>
  <calcPr fullCalcOnLoad="1"/>
</workbook>
</file>

<file path=xl/sharedStrings.xml><?xml version="1.0" encoding="utf-8"?>
<sst xmlns="http://schemas.openxmlformats.org/spreadsheetml/2006/main" count="236" uniqueCount="168">
  <si>
    <t>Фак. номер</t>
  </si>
  <si>
    <t>Студент</t>
  </si>
  <si>
    <t>Стефан Илчев Илев</t>
  </si>
  <si>
    <t>Ралица Георгиева Великова</t>
  </si>
  <si>
    <t>Добромира Росенова Лозева</t>
  </si>
  <si>
    <t>Денис Детелинов Чакъров</t>
  </si>
  <si>
    <t>Пламена Валентинова Въндева</t>
  </si>
  <si>
    <t>Йордан Кирилов Александров</t>
  </si>
  <si>
    <t>Мила Ангелова Гьошкова</t>
  </si>
  <si>
    <t>Любомир Мирославов Велев</t>
  </si>
  <si>
    <t>Михаела Любомир Бедникова</t>
  </si>
  <si>
    <t>Станимир Христов Мирчев</t>
  </si>
  <si>
    <t>Габриел Петров Сяров</t>
  </si>
  <si>
    <t>Милена Тодорова Дечева</t>
  </si>
  <si>
    <t>Петър Георгиев Маринов</t>
  </si>
  <si>
    <t>Лъчезар Иванов Малинков</t>
  </si>
  <si>
    <t>Александър Димитров Димитров</t>
  </si>
  <si>
    <t>Димитър Иванов Георгиев</t>
  </si>
  <si>
    <t>Ивайло Руменов Стоянов</t>
  </si>
  <si>
    <t>Нели Стефанова Петрова</t>
  </si>
  <si>
    <t>Вени Венкова Попова</t>
  </si>
  <si>
    <t>Кристиян Милков Тодоров</t>
  </si>
  <si>
    <t>Ивайло Руменов Цолов</t>
  </si>
  <si>
    <t>Алекс Емилов Богданов</t>
  </si>
  <si>
    <t>Росен Иванов Стоянов</t>
  </si>
  <si>
    <t>Стоян Владимиров Димов</t>
  </si>
  <si>
    <t>Константин Евгениев Янчев</t>
  </si>
  <si>
    <t>Илия Илиянов Докторов</t>
  </si>
  <si>
    <t>Ралица Борисова Борисова</t>
  </si>
  <si>
    <t>Анна-Мария Минкова Христова</t>
  </si>
  <si>
    <t>Ани Дончева Василева</t>
  </si>
  <si>
    <t>Полина Радославова Ангелова</t>
  </si>
  <si>
    <t>Мария Николаева Балтаджиева</t>
  </si>
  <si>
    <t>Иван Димитров Никифоров</t>
  </si>
  <si>
    <t>Златина Димитрова Димитрова</t>
  </si>
  <si>
    <t>Димитър Илиянов Димитров</t>
  </si>
  <si>
    <t>Николай Петров Колушев</t>
  </si>
  <si>
    <t>Христо Светлозаров Дойчев</t>
  </si>
  <si>
    <t>Станислав Бисеров Божанов</t>
  </si>
  <si>
    <t>Цветан Христов Христов</t>
  </si>
  <si>
    <t>Петър Красимиров Диманов</t>
  </si>
  <si>
    <t>Ива Ивова Василева</t>
  </si>
  <si>
    <t>Марина Николаева Стефанова</t>
  </si>
  <si>
    <t>Виктория Ивайлова Цветанова</t>
  </si>
  <si>
    <t>Димитър Георгиев Драганов</t>
  </si>
  <si>
    <t>Христина Радостинова Христова</t>
  </si>
  <si>
    <t>Емил Иванов Арменов</t>
  </si>
  <si>
    <t>Евгени Руменов Димов</t>
  </si>
  <si>
    <t>Петър Илиев Димов</t>
  </si>
  <si>
    <t>Надя Юлиянова Петрова</t>
  </si>
  <si>
    <t>Микаела Светлинова Стоичкова</t>
  </si>
  <si>
    <t>Петър Атанасов Баджаков</t>
  </si>
  <si>
    <t>Диан Иванов Иванов</t>
  </si>
  <si>
    <t>Бетина Янчева Мерджанова</t>
  </si>
  <si>
    <t>Венета Бориславова Костова</t>
  </si>
  <si>
    <t>Йорданка Кирилова Калъмбова</t>
  </si>
  <si>
    <t>Антон Димитров Александров</t>
  </si>
  <si>
    <t>Йоана Кирилова Коцева</t>
  </si>
  <si>
    <t>Ивайло Димитров Глинджурски</t>
  </si>
  <si>
    <t>Велизар Бориславов Батаклиев</t>
  </si>
  <si>
    <t>Кирил Иванов Ванчев</t>
  </si>
  <si>
    <t>Десислава Христова Арабаджова</t>
  </si>
  <si>
    <t>Йордан Лилянов Попов</t>
  </si>
  <si>
    <t>Магдалена Сашова Николова</t>
  </si>
  <si>
    <t>Станислав Мартинов Тодоров</t>
  </si>
  <si>
    <t>Анастасия Антонова Антонова</t>
  </si>
  <si>
    <t>Мелда Неджатинова Хърлова</t>
  </si>
  <si>
    <t>Васил Стоянов Иванов</t>
  </si>
  <si>
    <t>Стойчо Ганчев Ганчев</t>
  </si>
  <si>
    <t>Станимир Недев Филипов</t>
  </si>
  <si>
    <t>Александър Едмонд Лемберг</t>
  </si>
  <si>
    <t>Борислав Здравков Укалски</t>
  </si>
  <si>
    <t>Димитър Димитров Мирчев</t>
  </si>
  <si>
    <t>Теодор Стоянов Цветков</t>
  </si>
  <si>
    <t>Георги Райнов Радев</t>
  </si>
  <si>
    <t>Мерхат Танеров Велиев</t>
  </si>
  <si>
    <t>Паола Христова Кръстева</t>
  </si>
  <si>
    <t>Йоана Мирославова Балчева</t>
  </si>
  <si>
    <t>Александра Цветославова Цветкова</t>
  </si>
  <si>
    <t>Александър Бисеров Балев</t>
  </si>
  <si>
    <t>Мартин Димитров Кобуров</t>
  </si>
  <si>
    <t>Светослав Любомиров Годжев</t>
  </si>
  <si>
    <t>Давид Марчев Марков</t>
  </si>
  <si>
    <t>Георги Емилов Чушев</t>
  </si>
  <si>
    <t>Милена Анатолиева Цветкова</t>
  </si>
  <si>
    <t>Ивайло Стефанов Христов</t>
  </si>
  <si>
    <t>Пламен Сашев Минев</t>
  </si>
  <si>
    <t>Стефан Цветомиров Жунтовски</t>
  </si>
  <si>
    <t>Йоана Златкова Латева</t>
  </si>
  <si>
    <t>Десислава Венциславова Йорданова</t>
  </si>
  <si>
    <t>Христо Александров Терзийски</t>
  </si>
  <si>
    <t>Калоян Богданов Гешев</t>
  </si>
  <si>
    <t>Ангел Георгиев Арсов</t>
  </si>
  <si>
    <t>Мария Костадинова Чаталбашева</t>
  </si>
  <si>
    <t>Кристина Симова Симова</t>
  </si>
  <si>
    <t>Здравка Драгомирова Терзийска</t>
  </si>
  <si>
    <t>Ангел Иванов Димитриев</t>
  </si>
  <si>
    <t>Мария Тодорова Вандусиел</t>
  </si>
  <si>
    <t>Димитър Георгиев Иванов</t>
  </si>
  <si>
    <t>Иванела Методиева Георгиева</t>
  </si>
  <si>
    <t>Боян Котев</t>
  </si>
  <si>
    <t>Димитър Георгиев Димитров</t>
  </si>
  <si>
    <t>Светлин Трифонов Василев</t>
  </si>
  <si>
    <t>Христо Илиев Янакиев</t>
  </si>
  <si>
    <t>Веселка Манушева Иванова</t>
  </si>
  <si>
    <t>Димо Иванов Бойчев</t>
  </si>
  <si>
    <t>Николай Иванов Кичеков</t>
  </si>
  <si>
    <t>Денислав Иванов Радев</t>
  </si>
  <si>
    <t>Мартин Ивайлов Филипов</t>
  </si>
  <si>
    <t>Ваня Руменова Иванова</t>
  </si>
  <si>
    <t>Стоян Цветанов Томицин</t>
  </si>
  <si>
    <t>Мариела Емилова Тихова</t>
  </si>
  <si>
    <t>Богомила Калинова Пенева</t>
  </si>
  <si>
    <t>Василена Василева Николова</t>
  </si>
  <si>
    <t>Иван Атанасов Велев</t>
  </si>
  <si>
    <t>Павел Светославов Лазаров</t>
  </si>
  <si>
    <t>Деница Николаева Цайкина</t>
  </si>
  <si>
    <t>Александър Илиев Кръстев</t>
  </si>
  <si>
    <t>Илияна Димитрова Витанова</t>
  </si>
  <si>
    <t>Здравко Любенов Петров</t>
  </si>
  <si>
    <t>Антон Богданов Георгиев</t>
  </si>
  <si>
    <t>Мария Валентинова Нинова</t>
  </si>
  <si>
    <t>Марио Росенов Василев</t>
  </si>
  <si>
    <t>Иван Насков Ангелов</t>
  </si>
  <si>
    <t>Калоян Йорданов Кръстев</t>
  </si>
  <si>
    <t>Мартин Георгиев Пасков</t>
  </si>
  <si>
    <t>Евелина Костадинова Димитрова</t>
  </si>
  <si>
    <t>Снежана Антонова Рибарска</t>
  </si>
  <si>
    <t>Георги Сашов Александров</t>
  </si>
  <si>
    <t>Пламена Мартинова Денинска</t>
  </si>
  <si>
    <t>Станислав Бориславов Бабалев</t>
  </si>
  <si>
    <t>Иван Павлинов Симеонов</t>
  </si>
  <si>
    <t>Хюлия Сабри Хамди</t>
  </si>
  <si>
    <t>Илия Иванов Крънджилски</t>
  </si>
  <si>
    <t>Димитър Пламенов Гочев</t>
  </si>
  <si>
    <t>Николай Георгиев Дионисов</t>
  </si>
  <si>
    <t>Васил Христов Балездров</t>
  </si>
  <si>
    <t>Кристиян Красимиров Димитров</t>
  </si>
  <si>
    <t>Евгения Любенова Трифонова</t>
  </si>
  <si>
    <t>Георги Петров Фитнев</t>
  </si>
  <si>
    <t>Виторио Лоренцо Белоречки</t>
  </si>
  <si>
    <t>Калоян Атанасов Росенов</t>
  </si>
  <si>
    <t>Данаил Владимиров Христов</t>
  </si>
  <si>
    <t>Радослав Христов Рашев</t>
  </si>
  <si>
    <t>Антон Панайотов Панайотов</t>
  </si>
  <si>
    <t>Теодора Тошева Циркова</t>
  </si>
  <si>
    <t>Мария Светлославова Божкова</t>
  </si>
  <si>
    <t>Даниела Георгиева Русева</t>
  </si>
  <si>
    <t>Теодор Николаев Димитров</t>
  </si>
  <si>
    <t>Ивелин Станимиров Станчев</t>
  </si>
  <si>
    <t>Иван Ясенов Желязков</t>
  </si>
  <si>
    <t>Гергана Стефанова Тюфекчиева</t>
  </si>
  <si>
    <t>Георги Добромиров Лулчев</t>
  </si>
  <si>
    <t>задачи, точки</t>
  </si>
  <si>
    <t>задачи, %</t>
  </si>
  <si>
    <t>теория, %</t>
  </si>
  <si>
    <t>оценка, %</t>
  </si>
  <si>
    <t>оценка, шестобална</t>
  </si>
  <si>
    <t/>
  </si>
  <si>
    <t>Превръщане на проценти в оценка</t>
  </si>
  <si>
    <t>прагови ст-сти на процентите</t>
  </si>
  <si>
    <t>Недвойки</t>
  </si>
  <si>
    <t>Тройки</t>
  </si>
  <si>
    <t>Четворки</t>
  </si>
  <si>
    <t>Петици</t>
  </si>
  <si>
    <t>Шестици</t>
  </si>
  <si>
    <t>явили се на изпита</t>
  </si>
  <si>
    <t>явили се на теория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</si>
</sst>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3"/>
      <name val="Calibri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FF00"/>
      <name val="Calibri"/>
      <family val="2"/>
    </font>
    <font>
      <b/>
      <sz val="12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5999634265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 wrapText="1"/>
    </xf>
    <xf numFmtId="2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34" borderId="10" xfId="0" applyFill="1" applyBorder="1" applyAlignment="1">
      <alignment wrapText="1"/>
    </xf>
    <xf numFmtId="2" fontId="0" fillId="34" borderId="10" xfId="0" applyNumberForma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7" borderId="10" xfId="0" applyFill="1" applyBorder="1" applyAlignment="1">
      <alignment wrapText="1"/>
    </xf>
    <xf numFmtId="2" fontId="0" fillId="7" borderId="10" xfId="0" applyNumberFormat="1" applyFill="1" applyBorder="1" applyAlignment="1">
      <alignment horizontal="center"/>
    </xf>
    <xf numFmtId="0" fontId="0" fillId="0" borderId="0" xfId="0" applyAlignment="1">
      <alignment/>
    </xf>
    <xf numFmtId="0" fontId="36" fillId="35" borderId="0" xfId="0" applyFont="1" applyFill="1" applyAlignment="1">
      <alignment/>
    </xf>
    <xf numFmtId="0" fontId="36" fillId="0" borderId="0" xfId="0" applyFont="1" applyFill="1" applyAlignment="1">
      <alignment/>
    </xf>
    <xf numFmtId="2" fontId="37" fillId="36" borderId="11" xfId="0" applyNumberFormat="1" applyFont="1" applyFill="1" applyBorder="1" applyAlignment="1">
      <alignment horizontal="center"/>
    </xf>
    <xf numFmtId="2" fontId="37" fillId="36" borderId="11" xfId="0" applyNumberFormat="1" applyFont="1" applyFill="1" applyBorder="1" applyAlignment="1">
      <alignment horizontal="center" wrapText="1"/>
    </xf>
    <xf numFmtId="0" fontId="36" fillId="35" borderId="0" xfId="0" applyFont="1" applyFill="1" applyAlignment="1">
      <alignment/>
    </xf>
    <xf numFmtId="0" fontId="0" fillId="37" borderId="0" xfId="0" applyFill="1" applyAlignment="1">
      <alignment/>
    </xf>
    <xf numFmtId="0" fontId="36" fillId="35" borderId="0" xfId="0" applyFont="1" applyFill="1" applyAlignment="1">
      <alignment horizontal="left"/>
    </xf>
    <xf numFmtId="0" fontId="36" fillId="35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2"/>
  <sheetViews>
    <sheetView tabSelected="1" zoomScalePageLayoutView="0" workbookViewId="0" topLeftCell="A1">
      <selection activeCell="M13" sqref="M13"/>
    </sheetView>
  </sheetViews>
  <sheetFormatPr defaultColWidth="9.140625" defaultRowHeight="15"/>
  <cols>
    <col min="2" max="2" width="35.28125" style="0" customWidth="1"/>
    <col min="3" max="4" width="8.8515625" style="0" customWidth="1"/>
    <col min="7" max="7" width="12.57421875" style="0" customWidth="1"/>
  </cols>
  <sheetData>
    <row r="1" spans="1:7" ht="39.75" customHeight="1" thickBot="1">
      <c r="A1" s="1" t="s">
        <v>0</v>
      </c>
      <c r="B1" s="1" t="s">
        <v>1</v>
      </c>
      <c r="C1" s="2" t="s">
        <v>153</v>
      </c>
      <c r="D1" s="5" t="s">
        <v>154</v>
      </c>
      <c r="E1" s="5" t="s">
        <v>155</v>
      </c>
      <c r="F1" s="8" t="s">
        <v>156</v>
      </c>
      <c r="G1" s="14" t="s">
        <v>157</v>
      </c>
    </row>
    <row r="2" spans="1:16" ht="15.75" thickBot="1">
      <c r="A2" s="1">
        <v>43289</v>
      </c>
      <c r="B2" s="1" t="s">
        <v>7</v>
      </c>
      <c r="C2" s="4">
        <v>7</v>
      </c>
      <c r="D2" s="6">
        <f>IF(ISNUMBER(C2),((C2/30)*100),"")</f>
        <v>23.333333333333332</v>
      </c>
      <c r="E2" s="7"/>
      <c r="F2" s="9">
        <f>IF(ISNUMBER(D2),(D2+E2)/2,0)</f>
        <v>11.666666666666666</v>
      </c>
      <c r="G2" s="13">
        <f>IF(F2&lt;$N$3,2,IF(F2&lt;$N$4,3,IF(F2&lt;$N$5,4,IF(F2&lt;$N$6,5,6))))</f>
        <v>2</v>
      </c>
      <c r="J2" s="15" t="s">
        <v>159</v>
      </c>
      <c r="K2" s="15"/>
      <c r="L2" s="15"/>
      <c r="M2" s="15"/>
      <c r="N2" s="16" t="s">
        <v>160</v>
      </c>
      <c r="O2" s="16"/>
      <c r="P2" s="16"/>
    </row>
    <row r="3" spans="1:16" ht="15.75" thickBot="1">
      <c r="A3" s="1">
        <v>44871</v>
      </c>
      <c r="B3" s="1" t="s">
        <v>8</v>
      </c>
      <c r="C3" s="3"/>
      <c r="D3" s="6">
        <f aca="true" t="shared" si="0" ref="D3:D66">IF(ISNUMBER(C3),((C3/30)*100),"")</f>
      </c>
      <c r="E3" s="7"/>
      <c r="F3" s="9">
        <f aca="true" t="shared" si="1" ref="F3:F66">IF(ISNUMBER(D3),(D3+E3)/2,0)</f>
        <v>0</v>
      </c>
      <c r="G3" s="13">
        <f aca="true" t="shared" si="2" ref="G3:G66">IF(F3&lt;$N$3,2,IF(F3&lt;$N$4,3,IF(F3&lt;$N$5,4,IF(F3&lt;$N$6,5,6))))</f>
        <v>2</v>
      </c>
      <c r="J3" s="17" t="str">
        <f>"под "&amp;$N$3&amp;"%:                   2"</f>
        <v>под 30%:                   2</v>
      </c>
      <c r="K3" s="17"/>
      <c r="L3" s="17"/>
      <c r="M3" s="17"/>
      <c r="N3" s="10">
        <v>30</v>
      </c>
      <c r="O3" s="10"/>
      <c r="P3" s="10"/>
    </row>
    <row r="4" spans="1:16" ht="15.75" thickBot="1">
      <c r="A4" s="1">
        <v>44886</v>
      </c>
      <c r="B4" s="1" t="s">
        <v>9</v>
      </c>
      <c r="C4" s="3"/>
      <c r="D4" s="6">
        <f t="shared" si="0"/>
      </c>
      <c r="E4" s="7"/>
      <c r="F4" s="9">
        <f t="shared" si="1"/>
        <v>0</v>
      </c>
      <c r="G4" s="13">
        <f t="shared" si="2"/>
        <v>2</v>
      </c>
      <c r="J4" s="15" t="str">
        <f>"от "&amp;$N$3&amp;"% до "&amp;$N$4&amp;"%:       3"</f>
        <v>от 30% до 47%:       3</v>
      </c>
      <c r="K4" s="15"/>
      <c r="L4" s="15"/>
      <c r="M4" s="15"/>
      <c r="N4" s="10">
        <v>47</v>
      </c>
      <c r="O4" s="10"/>
      <c r="P4" s="10"/>
    </row>
    <row r="5" spans="1:16" ht="15.75" thickBot="1">
      <c r="A5" s="1">
        <v>44892</v>
      </c>
      <c r="B5" s="1" t="s">
        <v>10</v>
      </c>
      <c r="C5" s="4">
        <v>6</v>
      </c>
      <c r="D5" s="6">
        <f t="shared" si="0"/>
        <v>20</v>
      </c>
      <c r="E5" s="7">
        <v>15</v>
      </c>
      <c r="F5" s="9">
        <f t="shared" si="1"/>
        <v>17.5</v>
      </c>
      <c r="G5" s="13">
        <f t="shared" si="2"/>
        <v>2</v>
      </c>
      <c r="J5" s="18" t="str">
        <f>"от "&amp;$N$4&amp;"% до "&amp;$N$5&amp;"%:       4"</f>
        <v>от 47% до 65%:       4</v>
      </c>
      <c r="K5" s="18"/>
      <c r="L5" s="18"/>
      <c r="M5" s="18"/>
      <c r="N5" s="10">
        <v>65</v>
      </c>
      <c r="O5" s="10"/>
      <c r="P5" s="10"/>
    </row>
    <row r="6" spans="1:16" ht="15.75" thickBot="1">
      <c r="A6" s="1">
        <v>44908</v>
      </c>
      <c r="B6" s="1" t="s">
        <v>11</v>
      </c>
      <c r="C6" s="3" t="s">
        <v>158</v>
      </c>
      <c r="D6" s="6">
        <f t="shared" si="0"/>
      </c>
      <c r="E6" s="7"/>
      <c r="F6" s="9">
        <f t="shared" si="1"/>
        <v>0</v>
      </c>
      <c r="G6" s="13">
        <f t="shared" si="2"/>
        <v>2</v>
      </c>
      <c r="J6" s="18" t="str">
        <f>"от "&amp;$N$5&amp;"% до "&amp;$N$6&amp;"%:       5"</f>
        <v>от 65% до 82%:       5</v>
      </c>
      <c r="K6" s="18"/>
      <c r="L6" s="18"/>
      <c r="M6" s="18"/>
      <c r="N6" s="10">
        <v>82</v>
      </c>
      <c r="O6" s="10"/>
      <c r="P6" s="10"/>
    </row>
    <row r="7" spans="1:16" ht="15.75" thickBot="1">
      <c r="A7" s="1">
        <v>44911</v>
      </c>
      <c r="B7" s="1" t="s">
        <v>12</v>
      </c>
      <c r="C7" s="3" t="s">
        <v>158</v>
      </c>
      <c r="D7" s="6">
        <f t="shared" si="0"/>
      </c>
      <c r="E7" s="7"/>
      <c r="F7" s="9">
        <f t="shared" si="1"/>
        <v>0</v>
      </c>
      <c r="G7" s="13">
        <f t="shared" si="2"/>
        <v>2</v>
      </c>
      <c r="J7" s="15" t="str">
        <f>"над "&amp;$N$6&amp;"%:                   6"</f>
        <v>над 82%:                   6</v>
      </c>
      <c r="K7" s="15"/>
      <c r="L7" s="15"/>
      <c r="M7" s="15"/>
      <c r="N7" s="10"/>
      <c r="O7" s="10"/>
      <c r="P7" s="10"/>
    </row>
    <row r="8" spans="1:16" ht="15.75" thickBot="1">
      <c r="A8" s="1">
        <v>44916</v>
      </c>
      <c r="B8" s="1" t="s">
        <v>13</v>
      </c>
      <c r="C8" s="4">
        <v>3</v>
      </c>
      <c r="D8" s="6">
        <f t="shared" si="0"/>
        <v>10</v>
      </c>
      <c r="E8" s="7">
        <v>0</v>
      </c>
      <c r="F8" s="9">
        <f t="shared" si="1"/>
        <v>5</v>
      </c>
      <c r="G8" s="13">
        <f t="shared" si="2"/>
        <v>2</v>
      </c>
      <c r="J8" s="10"/>
      <c r="K8" s="10"/>
      <c r="L8" s="10"/>
      <c r="M8" s="10"/>
      <c r="N8" s="10"/>
      <c r="O8" s="10"/>
      <c r="P8" s="10"/>
    </row>
    <row r="9" spans="1:16" ht="15.75" thickBot="1">
      <c r="A9" s="1">
        <v>44925</v>
      </c>
      <c r="B9" s="1" t="s">
        <v>14</v>
      </c>
      <c r="C9" s="3" t="s">
        <v>158</v>
      </c>
      <c r="D9" s="6">
        <f t="shared" si="0"/>
      </c>
      <c r="E9" s="7"/>
      <c r="F9" s="9">
        <f t="shared" si="1"/>
        <v>0</v>
      </c>
      <c r="G9" s="13">
        <f t="shared" si="2"/>
        <v>2</v>
      </c>
      <c r="J9" s="11" t="s">
        <v>161</v>
      </c>
      <c r="K9" s="10"/>
      <c r="L9" s="11" t="s">
        <v>166</v>
      </c>
      <c r="M9" s="11"/>
      <c r="N9" s="12"/>
      <c r="O9" s="10"/>
      <c r="P9" s="10"/>
    </row>
    <row r="10" spans="1:16" ht="15.75" thickBot="1">
      <c r="A10" s="1">
        <v>44928</v>
      </c>
      <c r="B10" s="1" t="s">
        <v>15</v>
      </c>
      <c r="C10" s="4">
        <v>12</v>
      </c>
      <c r="D10" s="6">
        <f t="shared" si="0"/>
        <v>40</v>
      </c>
      <c r="E10" s="7">
        <v>30</v>
      </c>
      <c r="F10" s="9">
        <f t="shared" si="1"/>
        <v>35</v>
      </c>
      <c r="G10" s="13">
        <f t="shared" si="2"/>
        <v>3</v>
      </c>
      <c r="J10" s="11">
        <f>COUNTIF(G2:G152,"&gt;= 3.0")</f>
        <v>12</v>
      </c>
      <c r="K10" s="10"/>
      <c r="L10" s="11"/>
      <c r="M10" s="11">
        <f>COUNTIF(C2:C152,"&gt;=0")</f>
        <v>75</v>
      </c>
      <c r="N10" s="12"/>
      <c r="O10" s="10"/>
      <c r="P10" s="10"/>
    </row>
    <row r="11" spans="1:16" ht="15.75" thickBot="1">
      <c r="A11" s="1">
        <v>44956</v>
      </c>
      <c r="B11" s="1" t="s">
        <v>16</v>
      </c>
      <c r="C11" s="3" t="s">
        <v>158</v>
      </c>
      <c r="D11" s="6">
        <f t="shared" si="0"/>
      </c>
      <c r="E11" s="7"/>
      <c r="F11" s="9">
        <f t="shared" si="1"/>
        <v>0</v>
      </c>
      <c r="G11" s="13">
        <f t="shared" si="2"/>
        <v>2</v>
      </c>
      <c r="J11" s="10"/>
      <c r="K11" s="10"/>
      <c r="L11" s="10"/>
      <c r="M11" s="10"/>
      <c r="N11" s="10"/>
      <c r="O11" s="10"/>
      <c r="P11" s="10"/>
    </row>
    <row r="12" spans="1:16" ht="15.75" thickBot="1">
      <c r="A12" s="1">
        <v>44958</v>
      </c>
      <c r="B12" s="1" t="s">
        <v>17</v>
      </c>
      <c r="C12" s="4">
        <v>1</v>
      </c>
      <c r="D12" s="6">
        <f t="shared" si="0"/>
        <v>3.3333333333333335</v>
      </c>
      <c r="E12" s="7">
        <v>0</v>
      </c>
      <c r="F12" s="9">
        <f t="shared" si="1"/>
        <v>1.6666666666666667</v>
      </c>
      <c r="G12" s="13">
        <f t="shared" si="2"/>
        <v>2</v>
      </c>
      <c r="J12" s="11" t="s">
        <v>162</v>
      </c>
      <c r="K12" s="10"/>
      <c r="L12" s="11" t="s">
        <v>167</v>
      </c>
      <c r="M12" s="11"/>
      <c r="N12" s="10"/>
      <c r="O12" s="10"/>
      <c r="P12" s="10"/>
    </row>
    <row r="13" spans="1:16" ht="15.75" thickBot="1">
      <c r="A13" s="1">
        <v>44965</v>
      </c>
      <c r="B13" s="1" t="s">
        <v>18</v>
      </c>
      <c r="C13" s="4">
        <v>2</v>
      </c>
      <c r="D13" s="6">
        <f t="shared" si="0"/>
        <v>6.666666666666667</v>
      </c>
      <c r="E13" s="7">
        <v>40</v>
      </c>
      <c r="F13" s="9">
        <f t="shared" si="1"/>
        <v>23.333333333333332</v>
      </c>
      <c r="G13" s="13">
        <f t="shared" si="2"/>
        <v>2</v>
      </c>
      <c r="J13" s="11">
        <f>COUNTIF(G2:G152,"= 3.0")</f>
        <v>6</v>
      </c>
      <c r="K13" s="10"/>
      <c r="L13" s="11"/>
      <c r="M13" s="11">
        <f>COUNTIF(E2:E152,"&gt;=0")</f>
        <v>66</v>
      </c>
      <c r="N13" s="10"/>
      <c r="O13" s="10"/>
      <c r="P13" s="10"/>
    </row>
    <row r="14" spans="1:16" ht="15.75" thickBot="1">
      <c r="A14" s="1">
        <v>44969</v>
      </c>
      <c r="B14" s="1" t="s">
        <v>19</v>
      </c>
      <c r="C14" s="4">
        <v>0</v>
      </c>
      <c r="D14" s="6">
        <f t="shared" si="0"/>
        <v>0</v>
      </c>
      <c r="E14" s="7">
        <v>0</v>
      </c>
      <c r="F14" s="9">
        <f t="shared" si="1"/>
        <v>0</v>
      </c>
      <c r="G14" s="13">
        <f t="shared" si="2"/>
        <v>2</v>
      </c>
      <c r="J14" s="10"/>
      <c r="K14" s="10"/>
      <c r="L14" s="10"/>
      <c r="M14" s="10"/>
      <c r="N14" s="10"/>
      <c r="O14" s="10"/>
      <c r="P14" s="10"/>
    </row>
    <row r="15" spans="1:16" ht="15.75" thickBot="1">
      <c r="A15" s="1">
        <v>44990</v>
      </c>
      <c r="B15" s="1" t="s">
        <v>20</v>
      </c>
      <c r="C15" s="4">
        <v>0</v>
      </c>
      <c r="D15" s="6">
        <f t="shared" si="0"/>
        <v>0</v>
      </c>
      <c r="E15" s="7">
        <v>0</v>
      </c>
      <c r="F15" s="9">
        <f t="shared" si="1"/>
        <v>0</v>
      </c>
      <c r="G15" s="13">
        <f t="shared" si="2"/>
        <v>2</v>
      </c>
      <c r="J15" s="11" t="s">
        <v>163</v>
      </c>
      <c r="K15" s="10"/>
      <c r="L15" s="10"/>
      <c r="M15" s="10"/>
      <c r="N15" s="10"/>
      <c r="O15" s="10"/>
      <c r="P15" s="10"/>
    </row>
    <row r="16" spans="1:16" ht="15.75" thickBot="1">
      <c r="A16" s="1">
        <v>44992</v>
      </c>
      <c r="B16" s="1" t="s">
        <v>21</v>
      </c>
      <c r="C16" s="3" t="s">
        <v>158</v>
      </c>
      <c r="D16" s="6">
        <f t="shared" si="0"/>
      </c>
      <c r="E16" s="7"/>
      <c r="F16" s="9">
        <f t="shared" si="1"/>
        <v>0</v>
      </c>
      <c r="G16" s="13">
        <f t="shared" si="2"/>
        <v>2</v>
      </c>
      <c r="J16" s="11">
        <f>COUNTIF(G2:G152,"= 4.0")</f>
        <v>4</v>
      </c>
      <c r="K16" s="10"/>
      <c r="L16" s="10"/>
      <c r="M16" s="10"/>
      <c r="N16" s="10"/>
      <c r="O16" s="10"/>
      <c r="P16" s="10"/>
    </row>
    <row r="17" spans="1:16" ht="15.75" thickBot="1">
      <c r="A17" s="1">
        <v>45012</v>
      </c>
      <c r="B17" s="1" t="s">
        <v>22</v>
      </c>
      <c r="C17" s="3" t="s">
        <v>158</v>
      </c>
      <c r="D17" s="6">
        <f t="shared" si="0"/>
      </c>
      <c r="E17" s="7"/>
      <c r="F17" s="9">
        <f t="shared" si="1"/>
        <v>0</v>
      </c>
      <c r="G17" s="13">
        <f t="shared" si="2"/>
        <v>2</v>
      </c>
      <c r="J17" s="10"/>
      <c r="K17" s="10"/>
      <c r="L17" s="10"/>
      <c r="M17" s="10"/>
      <c r="N17" s="10"/>
      <c r="O17" s="10"/>
      <c r="P17" s="10"/>
    </row>
    <row r="18" spans="1:16" ht="15.75" thickBot="1">
      <c r="A18" s="1">
        <v>45013</v>
      </c>
      <c r="B18" s="1" t="s">
        <v>23</v>
      </c>
      <c r="C18" s="4">
        <v>1</v>
      </c>
      <c r="D18" s="6">
        <f t="shared" si="0"/>
        <v>3.3333333333333335</v>
      </c>
      <c r="E18" s="7">
        <v>0</v>
      </c>
      <c r="F18" s="9">
        <f t="shared" si="1"/>
        <v>1.6666666666666667</v>
      </c>
      <c r="G18" s="13">
        <f t="shared" si="2"/>
        <v>2</v>
      </c>
      <c r="J18" s="11" t="s">
        <v>164</v>
      </c>
      <c r="K18" s="10"/>
      <c r="L18" s="10"/>
      <c r="M18" s="10"/>
      <c r="N18" s="10"/>
      <c r="O18" s="10"/>
      <c r="P18" s="10"/>
    </row>
    <row r="19" spans="1:16" ht="15.75" thickBot="1">
      <c r="A19" s="1">
        <v>45018</v>
      </c>
      <c r="B19" s="1" t="s">
        <v>24</v>
      </c>
      <c r="C19" s="4">
        <v>0</v>
      </c>
      <c r="D19" s="6">
        <f t="shared" si="0"/>
        <v>0</v>
      </c>
      <c r="E19" s="7">
        <v>10</v>
      </c>
      <c r="F19" s="9">
        <f t="shared" si="1"/>
        <v>5</v>
      </c>
      <c r="G19" s="13">
        <f t="shared" si="2"/>
        <v>2</v>
      </c>
      <c r="J19" s="11">
        <f>COUNTIF(G2:G152,"= 5.0")</f>
        <v>2</v>
      </c>
      <c r="K19" s="10"/>
      <c r="L19" s="10"/>
      <c r="M19" s="10"/>
      <c r="N19" s="10"/>
      <c r="O19" s="10"/>
      <c r="P19" s="10"/>
    </row>
    <row r="20" spans="1:16" ht="15.75" thickBot="1">
      <c r="A20" s="1">
        <v>45026</v>
      </c>
      <c r="B20" s="1" t="s">
        <v>25</v>
      </c>
      <c r="C20" s="4">
        <v>1</v>
      </c>
      <c r="D20" s="6">
        <f t="shared" si="0"/>
        <v>3.3333333333333335</v>
      </c>
      <c r="E20" s="7">
        <v>0</v>
      </c>
      <c r="F20" s="9">
        <f t="shared" si="1"/>
        <v>1.6666666666666667</v>
      </c>
      <c r="G20" s="13">
        <f t="shared" si="2"/>
        <v>2</v>
      </c>
      <c r="J20" s="10"/>
      <c r="K20" s="10"/>
      <c r="L20" s="10"/>
      <c r="M20" s="10"/>
      <c r="N20" s="10"/>
      <c r="O20" s="10"/>
      <c r="P20" s="10"/>
    </row>
    <row r="21" spans="1:16" ht="15.75" thickBot="1">
      <c r="A21" s="1">
        <v>45028</v>
      </c>
      <c r="B21" s="1" t="s">
        <v>26</v>
      </c>
      <c r="C21" s="3" t="s">
        <v>158</v>
      </c>
      <c r="D21" s="6">
        <f t="shared" si="0"/>
      </c>
      <c r="E21" s="7"/>
      <c r="F21" s="9">
        <f t="shared" si="1"/>
        <v>0</v>
      </c>
      <c r="G21" s="13">
        <f t="shared" si="2"/>
        <v>2</v>
      </c>
      <c r="J21" s="11" t="s">
        <v>165</v>
      </c>
      <c r="K21" s="10"/>
      <c r="L21" s="10"/>
      <c r="M21" s="10"/>
      <c r="N21" s="10"/>
      <c r="O21" s="10"/>
      <c r="P21" s="10"/>
    </row>
    <row r="22" spans="1:16" ht="15.75" thickBot="1">
      <c r="A22" s="1">
        <v>45042</v>
      </c>
      <c r="B22" s="1" t="s">
        <v>27</v>
      </c>
      <c r="C22" s="4">
        <v>1</v>
      </c>
      <c r="D22" s="6">
        <f t="shared" si="0"/>
        <v>3.3333333333333335</v>
      </c>
      <c r="E22" s="7">
        <v>20</v>
      </c>
      <c r="F22" s="9">
        <f t="shared" si="1"/>
        <v>11.666666666666666</v>
      </c>
      <c r="G22" s="13">
        <f t="shared" si="2"/>
        <v>2</v>
      </c>
      <c r="J22" s="11">
        <f>COUNTIF(G2:G152,"= 6.0")</f>
        <v>0</v>
      </c>
      <c r="K22" s="10"/>
      <c r="L22" s="10"/>
      <c r="M22" s="10"/>
      <c r="N22" s="10"/>
      <c r="O22" s="10"/>
      <c r="P22" s="10"/>
    </row>
    <row r="23" spans="1:7" ht="15.75" thickBot="1">
      <c r="A23" s="1">
        <v>45047</v>
      </c>
      <c r="B23" s="1" t="s">
        <v>28</v>
      </c>
      <c r="C23" s="3" t="s">
        <v>158</v>
      </c>
      <c r="D23" s="6">
        <f t="shared" si="0"/>
      </c>
      <c r="E23" s="7"/>
      <c r="F23" s="9">
        <f t="shared" si="1"/>
        <v>0</v>
      </c>
      <c r="G23" s="13">
        <f t="shared" si="2"/>
        <v>2</v>
      </c>
    </row>
    <row r="24" spans="1:7" ht="15.75" thickBot="1">
      <c r="A24" s="1">
        <v>45055</v>
      </c>
      <c r="B24" s="1" t="s">
        <v>29</v>
      </c>
      <c r="C24" s="4">
        <v>18</v>
      </c>
      <c r="D24" s="6">
        <f t="shared" si="0"/>
        <v>60</v>
      </c>
      <c r="E24" s="7">
        <v>40</v>
      </c>
      <c r="F24" s="9">
        <f t="shared" si="1"/>
        <v>50</v>
      </c>
      <c r="G24" s="13">
        <f t="shared" si="2"/>
        <v>4</v>
      </c>
    </row>
    <row r="25" spans="1:7" ht="15.75" thickBot="1">
      <c r="A25" s="1">
        <v>45064</v>
      </c>
      <c r="B25" s="1" t="s">
        <v>30</v>
      </c>
      <c r="C25" s="3" t="s">
        <v>158</v>
      </c>
      <c r="D25" s="6">
        <f t="shared" si="0"/>
      </c>
      <c r="E25" s="7"/>
      <c r="F25" s="9">
        <f t="shared" si="1"/>
        <v>0</v>
      </c>
      <c r="G25" s="13">
        <f t="shared" si="2"/>
        <v>2</v>
      </c>
    </row>
    <row r="26" spans="1:7" ht="15.75" thickBot="1">
      <c r="A26" s="1">
        <v>45070</v>
      </c>
      <c r="B26" s="1" t="s">
        <v>31</v>
      </c>
      <c r="C26" s="3" t="s">
        <v>158</v>
      </c>
      <c r="D26" s="6">
        <f t="shared" si="0"/>
      </c>
      <c r="E26" s="7"/>
      <c r="F26" s="9">
        <f t="shared" si="1"/>
        <v>0</v>
      </c>
      <c r="G26" s="13">
        <f t="shared" si="2"/>
        <v>2</v>
      </c>
    </row>
    <row r="27" spans="1:7" ht="15.75" thickBot="1">
      <c r="A27" s="1">
        <v>45077</v>
      </c>
      <c r="B27" s="1" t="s">
        <v>32</v>
      </c>
      <c r="C27" s="4">
        <v>2</v>
      </c>
      <c r="D27" s="6">
        <f t="shared" si="0"/>
        <v>6.666666666666667</v>
      </c>
      <c r="E27" s="7">
        <v>0</v>
      </c>
      <c r="F27" s="9">
        <f t="shared" si="1"/>
        <v>3.3333333333333335</v>
      </c>
      <c r="G27" s="13">
        <f t="shared" si="2"/>
        <v>2</v>
      </c>
    </row>
    <row r="28" spans="1:7" ht="15.75" thickBot="1">
      <c r="A28" s="1">
        <v>45081</v>
      </c>
      <c r="B28" s="1" t="s">
        <v>33</v>
      </c>
      <c r="C28" s="4">
        <v>20</v>
      </c>
      <c r="D28" s="6">
        <f t="shared" si="0"/>
        <v>66.66666666666666</v>
      </c>
      <c r="E28" s="7">
        <v>0</v>
      </c>
      <c r="F28" s="9">
        <f t="shared" si="1"/>
        <v>33.33333333333333</v>
      </c>
      <c r="G28" s="13">
        <f t="shared" si="2"/>
        <v>3</v>
      </c>
    </row>
    <row r="29" spans="1:7" ht="15.75" thickBot="1">
      <c r="A29" s="1">
        <v>45082</v>
      </c>
      <c r="B29" s="1" t="s">
        <v>34</v>
      </c>
      <c r="C29" s="4">
        <v>0</v>
      </c>
      <c r="D29" s="6">
        <f t="shared" si="0"/>
        <v>0</v>
      </c>
      <c r="E29" s="7">
        <v>0</v>
      </c>
      <c r="F29" s="9">
        <f t="shared" si="1"/>
        <v>0</v>
      </c>
      <c r="G29" s="13">
        <f t="shared" si="2"/>
        <v>2</v>
      </c>
    </row>
    <row r="30" spans="1:7" ht="15.75" thickBot="1">
      <c r="A30" s="1">
        <v>45085</v>
      </c>
      <c r="B30" s="1" t="s">
        <v>35</v>
      </c>
      <c r="C30" s="4">
        <v>0</v>
      </c>
      <c r="D30" s="6">
        <f t="shared" si="0"/>
        <v>0</v>
      </c>
      <c r="E30" s="7">
        <v>5</v>
      </c>
      <c r="F30" s="9">
        <f t="shared" si="1"/>
        <v>2.5</v>
      </c>
      <c r="G30" s="13">
        <f t="shared" si="2"/>
        <v>2</v>
      </c>
    </row>
    <row r="31" spans="1:7" ht="15.75" thickBot="1">
      <c r="A31" s="1">
        <v>45087</v>
      </c>
      <c r="B31" s="1" t="s">
        <v>36</v>
      </c>
      <c r="C31" s="3" t="s">
        <v>158</v>
      </c>
      <c r="D31" s="6">
        <f t="shared" si="0"/>
      </c>
      <c r="E31" s="7"/>
      <c r="F31" s="9">
        <f t="shared" si="1"/>
        <v>0</v>
      </c>
      <c r="G31" s="13">
        <f t="shared" si="2"/>
        <v>2</v>
      </c>
    </row>
    <row r="32" spans="1:7" ht="15.75" thickBot="1">
      <c r="A32" s="1">
        <v>45090</v>
      </c>
      <c r="B32" s="1" t="s">
        <v>37</v>
      </c>
      <c r="C32" s="3" t="s">
        <v>158</v>
      </c>
      <c r="D32" s="6">
        <f t="shared" si="0"/>
      </c>
      <c r="E32" s="7"/>
      <c r="F32" s="9">
        <f t="shared" si="1"/>
        <v>0</v>
      </c>
      <c r="G32" s="13">
        <f t="shared" si="2"/>
        <v>2</v>
      </c>
    </row>
    <row r="33" spans="1:7" ht="15.75" thickBot="1">
      <c r="A33" s="1">
        <v>45091</v>
      </c>
      <c r="B33" s="1" t="s">
        <v>38</v>
      </c>
      <c r="C33" s="3" t="s">
        <v>158</v>
      </c>
      <c r="D33" s="6">
        <f t="shared" si="0"/>
      </c>
      <c r="E33" s="7"/>
      <c r="F33" s="9">
        <f t="shared" si="1"/>
        <v>0</v>
      </c>
      <c r="G33" s="13">
        <f t="shared" si="2"/>
        <v>2</v>
      </c>
    </row>
    <row r="34" spans="1:7" ht="15.75" thickBot="1">
      <c r="A34" s="1">
        <v>45093</v>
      </c>
      <c r="B34" s="1" t="s">
        <v>39</v>
      </c>
      <c r="C34" s="4">
        <v>1</v>
      </c>
      <c r="D34" s="6">
        <f t="shared" si="0"/>
        <v>3.3333333333333335</v>
      </c>
      <c r="E34" s="7"/>
      <c r="F34" s="9">
        <f t="shared" si="1"/>
        <v>1.6666666666666667</v>
      </c>
      <c r="G34" s="13">
        <f t="shared" si="2"/>
        <v>2</v>
      </c>
    </row>
    <row r="35" spans="1:7" ht="15.75" thickBot="1">
      <c r="A35" s="1">
        <v>45096</v>
      </c>
      <c r="B35" s="1" t="s">
        <v>40</v>
      </c>
      <c r="C35" s="3" t="s">
        <v>158</v>
      </c>
      <c r="D35" s="6">
        <f t="shared" si="0"/>
      </c>
      <c r="E35" s="7"/>
      <c r="F35" s="9">
        <f t="shared" si="1"/>
        <v>0</v>
      </c>
      <c r="G35" s="13">
        <f t="shared" si="2"/>
        <v>2</v>
      </c>
    </row>
    <row r="36" spans="1:7" ht="15.75" thickBot="1">
      <c r="A36" s="1">
        <v>45111</v>
      </c>
      <c r="B36" s="1" t="s">
        <v>41</v>
      </c>
      <c r="C36" s="3" t="s">
        <v>158</v>
      </c>
      <c r="D36" s="6">
        <f t="shared" si="0"/>
      </c>
      <c r="E36" s="7"/>
      <c r="F36" s="9">
        <f t="shared" si="1"/>
        <v>0</v>
      </c>
      <c r="G36" s="13">
        <f t="shared" si="2"/>
        <v>2</v>
      </c>
    </row>
    <row r="37" spans="1:7" ht="15.75" thickBot="1">
      <c r="A37" s="1">
        <v>45113</v>
      </c>
      <c r="B37" s="1" t="s">
        <v>42</v>
      </c>
      <c r="C37" s="3" t="s">
        <v>158</v>
      </c>
      <c r="D37" s="6">
        <f t="shared" si="0"/>
      </c>
      <c r="E37" s="7"/>
      <c r="F37" s="9">
        <f t="shared" si="1"/>
        <v>0</v>
      </c>
      <c r="G37" s="13">
        <f t="shared" si="2"/>
        <v>2</v>
      </c>
    </row>
    <row r="38" spans="1:7" ht="15.75" thickBot="1">
      <c r="A38" s="1">
        <v>45124</v>
      </c>
      <c r="B38" s="1" t="s">
        <v>43</v>
      </c>
      <c r="C38" s="4">
        <v>2</v>
      </c>
      <c r="D38" s="6">
        <f t="shared" si="0"/>
        <v>6.666666666666667</v>
      </c>
      <c r="E38" s="7">
        <v>0</v>
      </c>
      <c r="F38" s="9">
        <f t="shared" si="1"/>
        <v>3.3333333333333335</v>
      </c>
      <c r="G38" s="13">
        <f t="shared" si="2"/>
        <v>2</v>
      </c>
    </row>
    <row r="39" spans="1:7" ht="15.75" thickBot="1">
      <c r="A39" s="1">
        <v>45125</v>
      </c>
      <c r="B39" s="1" t="s">
        <v>44</v>
      </c>
      <c r="C39" s="3" t="s">
        <v>158</v>
      </c>
      <c r="D39" s="6">
        <f t="shared" si="0"/>
      </c>
      <c r="E39" s="7"/>
      <c r="F39" s="9">
        <f t="shared" si="1"/>
        <v>0</v>
      </c>
      <c r="G39" s="13">
        <f t="shared" si="2"/>
        <v>2</v>
      </c>
    </row>
    <row r="40" spans="1:7" ht="15.75" thickBot="1">
      <c r="A40" s="1">
        <v>45132</v>
      </c>
      <c r="B40" s="1" t="s">
        <v>45</v>
      </c>
      <c r="C40" s="3" t="s">
        <v>158</v>
      </c>
      <c r="D40" s="6">
        <f t="shared" si="0"/>
      </c>
      <c r="E40" s="7"/>
      <c r="F40" s="9">
        <f t="shared" si="1"/>
        <v>0</v>
      </c>
      <c r="G40" s="13">
        <f t="shared" si="2"/>
        <v>2</v>
      </c>
    </row>
    <row r="41" spans="1:7" ht="15.75" thickBot="1">
      <c r="A41" s="1">
        <v>45136</v>
      </c>
      <c r="B41" s="1" t="s">
        <v>46</v>
      </c>
      <c r="C41" s="3" t="s">
        <v>158</v>
      </c>
      <c r="D41" s="6">
        <f t="shared" si="0"/>
      </c>
      <c r="E41" s="7"/>
      <c r="F41" s="9">
        <f t="shared" si="1"/>
        <v>0</v>
      </c>
      <c r="G41" s="13">
        <f t="shared" si="2"/>
        <v>2</v>
      </c>
    </row>
    <row r="42" spans="1:7" ht="15.75" thickBot="1">
      <c r="A42" s="1">
        <v>45137</v>
      </c>
      <c r="B42" s="1" t="s">
        <v>47</v>
      </c>
      <c r="C42" s="4">
        <v>13</v>
      </c>
      <c r="D42" s="6">
        <f t="shared" si="0"/>
        <v>43.333333333333336</v>
      </c>
      <c r="E42" s="7">
        <v>50</v>
      </c>
      <c r="F42" s="9">
        <f t="shared" si="1"/>
        <v>46.66666666666667</v>
      </c>
      <c r="G42" s="13">
        <f t="shared" si="2"/>
        <v>3</v>
      </c>
    </row>
    <row r="43" spans="1:7" ht="15.75" thickBot="1">
      <c r="A43" s="1">
        <v>45138</v>
      </c>
      <c r="B43" s="1" t="s">
        <v>48</v>
      </c>
      <c r="C43" s="3" t="s">
        <v>158</v>
      </c>
      <c r="D43" s="6">
        <f t="shared" si="0"/>
      </c>
      <c r="E43" s="7"/>
      <c r="F43" s="9">
        <f t="shared" si="1"/>
        <v>0</v>
      </c>
      <c r="G43" s="13">
        <f t="shared" si="2"/>
        <v>2</v>
      </c>
    </row>
    <row r="44" spans="1:7" ht="15.75" thickBot="1">
      <c r="A44" s="1">
        <v>45141</v>
      </c>
      <c r="B44" s="1" t="s">
        <v>49</v>
      </c>
      <c r="C44" s="3" t="s">
        <v>158</v>
      </c>
      <c r="D44" s="6">
        <f t="shared" si="0"/>
      </c>
      <c r="E44" s="7"/>
      <c r="F44" s="9">
        <f t="shared" si="1"/>
        <v>0</v>
      </c>
      <c r="G44" s="13">
        <f t="shared" si="2"/>
        <v>2</v>
      </c>
    </row>
    <row r="45" spans="1:7" ht="15.75" thickBot="1">
      <c r="A45" s="1">
        <v>45144</v>
      </c>
      <c r="B45" s="1" t="s">
        <v>50</v>
      </c>
      <c r="C45" s="4">
        <v>10</v>
      </c>
      <c r="D45" s="6">
        <f t="shared" si="0"/>
        <v>33.33333333333333</v>
      </c>
      <c r="E45" s="7">
        <v>25</v>
      </c>
      <c r="F45" s="9">
        <f t="shared" si="1"/>
        <v>29.166666666666664</v>
      </c>
      <c r="G45" s="13">
        <f t="shared" si="2"/>
        <v>2</v>
      </c>
    </row>
    <row r="46" spans="1:7" ht="15.75" thickBot="1">
      <c r="A46" s="1">
        <v>45146</v>
      </c>
      <c r="B46" s="1" t="s">
        <v>51</v>
      </c>
      <c r="C46" s="4">
        <v>0</v>
      </c>
      <c r="D46" s="6">
        <f t="shared" si="0"/>
        <v>0</v>
      </c>
      <c r="E46" s="7">
        <v>0</v>
      </c>
      <c r="F46" s="9">
        <f t="shared" si="1"/>
        <v>0</v>
      </c>
      <c r="G46" s="13">
        <f t="shared" si="2"/>
        <v>2</v>
      </c>
    </row>
    <row r="47" spans="1:7" ht="15.75" thickBot="1">
      <c r="A47" s="1">
        <v>45148</v>
      </c>
      <c r="B47" s="1" t="s">
        <v>52</v>
      </c>
      <c r="C47" s="3" t="s">
        <v>158</v>
      </c>
      <c r="D47" s="6">
        <f t="shared" si="0"/>
      </c>
      <c r="E47" s="7"/>
      <c r="F47" s="9">
        <f t="shared" si="1"/>
        <v>0</v>
      </c>
      <c r="G47" s="13">
        <f t="shared" si="2"/>
        <v>2</v>
      </c>
    </row>
    <row r="48" spans="1:7" ht="15.75" thickBot="1">
      <c r="A48" s="1">
        <v>45151</v>
      </c>
      <c r="B48" s="1" t="s">
        <v>53</v>
      </c>
      <c r="C48" s="4">
        <v>3</v>
      </c>
      <c r="D48" s="6">
        <f t="shared" si="0"/>
        <v>10</v>
      </c>
      <c r="E48" s="7">
        <v>0</v>
      </c>
      <c r="F48" s="9">
        <f t="shared" si="1"/>
        <v>5</v>
      </c>
      <c r="G48" s="13">
        <f t="shared" si="2"/>
        <v>2</v>
      </c>
    </row>
    <row r="49" spans="1:7" ht="15.75" thickBot="1">
      <c r="A49" s="1">
        <v>45152</v>
      </c>
      <c r="B49" s="1" t="s">
        <v>54</v>
      </c>
      <c r="C49" s="4">
        <v>0</v>
      </c>
      <c r="D49" s="6">
        <f t="shared" si="0"/>
        <v>0</v>
      </c>
      <c r="E49" s="7"/>
      <c r="F49" s="9">
        <f t="shared" si="1"/>
        <v>0</v>
      </c>
      <c r="G49" s="13">
        <f t="shared" si="2"/>
        <v>2</v>
      </c>
    </row>
    <row r="50" spans="1:7" ht="15.75" thickBot="1">
      <c r="A50" s="1">
        <v>45154</v>
      </c>
      <c r="B50" s="1" t="s">
        <v>55</v>
      </c>
      <c r="C50" s="4">
        <v>0</v>
      </c>
      <c r="D50" s="6">
        <f t="shared" si="0"/>
        <v>0</v>
      </c>
      <c r="E50" s="7">
        <v>0</v>
      </c>
      <c r="F50" s="9">
        <f t="shared" si="1"/>
        <v>0</v>
      </c>
      <c r="G50" s="13">
        <f t="shared" si="2"/>
        <v>2</v>
      </c>
    </row>
    <row r="51" spans="1:7" ht="15.75" thickBot="1">
      <c r="A51" s="1">
        <v>45156</v>
      </c>
      <c r="B51" s="1" t="s">
        <v>56</v>
      </c>
      <c r="C51" s="4">
        <v>0</v>
      </c>
      <c r="D51" s="6">
        <f t="shared" si="0"/>
        <v>0</v>
      </c>
      <c r="E51" s="7">
        <v>10</v>
      </c>
      <c r="F51" s="9">
        <f t="shared" si="1"/>
        <v>5</v>
      </c>
      <c r="G51" s="13">
        <f t="shared" si="2"/>
        <v>2</v>
      </c>
    </row>
    <row r="52" spans="1:7" ht="15.75" thickBot="1">
      <c r="A52" s="1">
        <v>45158</v>
      </c>
      <c r="B52" s="1" t="s">
        <v>57</v>
      </c>
      <c r="C52" s="3" t="s">
        <v>158</v>
      </c>
      <c r="D52" s="6">
        <f t="shared" si="0"/>
      </c>
      <c r="E52" s="7"/>
      <c r="F52" s="9">
        <f t="shared" si="1"/>
        <v>0</v>
      </c>
      <c r="G52" s="13">
        <f t="shared" si="2"/>
        <v>2</v>
      </c>
    </row>
    <row r="53" spans="1:7" ht="15.75" thickBot="1">
      <c r="A53" s="1">
        <v>45161</v>
      </c>
      <c r="B53" s="1" t="s">
        <v>58</v>
      </c>
      <c r="C53" s="3" t="s">
        <v>158</v>
      </c>
      <c r="D53" s="6">
        <f t="shared" si="0"/>
      </c>
      <c r="E53" s="7"/>
      <c r="F53" s="9">
        <f t="shared" si="1"/>
        <v>0</v>
      </c>
      <c r="G53" s="13">
        <f t="shared" si="2"/>
        <v>2</v>
      </c>
    </row>
    <row r="54" spans="1:7" ht="15.75" thickBot="1">
      <c r="A54" s="1">
        <v>45162</v>
      </c>
      <c r="B54" s="1" t="s">
        <v>59</v>
      </c>
      <c r="C54" s="3" t="s">
        <v>158</v>
      </c>
      <c r="D54" s="6">
        <f t="shared" si="0"/>
      </c>
      <c r="E54" s="7"/>
      <c r="F54" s="9">
        <f t="shared" si="1"/>
        <v>0</v>
      </c>
      <c r="G54" s="13">
        <f t="shared" si="2"/>
        <v>2</v>
      </c>
    </row>
    <row r="55" spans="1:7" ht="15.75" thickBot="1">
      <c r="A55" s="1">
        <v>45164</v>
      </c>
      <c r="B55" s="1" t="s">
        <v>60</v>
      </c>
      <c r="C55" s="4">
        <v>3</v>
      </c>
      <c r="D55" s="6">
        <f t="shared" si="0"/>
        <v>10</v>
      </c>
      <c r="E55" s="7">
        <v>0</v>
      </c>
      <c r="F55" s="9">
        <f t="shared" si="1"/>
        <v>5</v>
      </c>
      <c r="G55" s="13">
        <f t="shared" si="2"/>
        <v>2</v>
      </c>
    </row>
    <row r="56" spans="1:7" ht="15.75" thickBot="1">
      <c r="A56" s="1">
        <v>45165</v>
      </c>
      <c r="B56" s="1" t="s">
        <v>61</v>
      </c>
      <c r="C56" s="3" t="s">
        <v>158</v>
      </c>
      <c r="D56" s="6">
        <f t="shared" si="0"/>
      </c>
      <c r="E56" s="7"/>
      <c r="F56" s="9">
        <f t="shared" si="1"/>
        <v>0</v>
      </c>
      <c r="G56" s="13">
        <f t="shared" si="2"/>
        <v>2</v>
      </c>
    </row>
    <row r="57" spans="1:7" ht="15.75" thickBot="1">
      <c r="A57" s="1">
        <v>45166</v>
      </c>
      <c r="B57" s="1" t="s">
        <v>62</v>
      </c>
      <c r="C57" s="3" t="s">
        <v>158</v>
      </c>
      <c r="D57" s="6">
        <f t="shared" si="0"/>
      </c>
      <c r="E57" s="7"/>
      <c r="F57" s="9">
        <f t="shared" si="1"/>
        <v>0</v>
      </c>
      <c r="G57" s="13">
        <f t="shared" si="2"/>
        <v>2</v>
      </c>
    </row>
    <row r="58" spans="1:7" ht="15.75" thickBot="1">
      <c r="A58" s="1">
        <v>45167</v>
      </c>
      <c r="B58" s="1" t="s">
        <v>63</v>
      </c>
      <c r="C58" s="3" t="s">
        <v>158</v>
      </c>
      <c r="D58" s="6">
        <f t="shared" si="0"/>
      </c>
      <c r="E58" s="7"/>
      <c r="F58" s="9">
        <f t="shared" si="1"/>
        <v>0</v>
      </c>
      <c r="G58" s="13">
        <f t="shared" si="2"/>
        <v>2</v>
      </c>
    </row>
    <row r="59" spans="1:7" ht="15.75" thickBot="1">
      <c r="A59" s="1">
        <v>45169</v>
      </c>
      <c r="B59" s="1" t="s">
        <v>64</v>
      </c>
      <c r="C59" s="4">
        <v>7</v>
      </c>
      <c r="D59" s="6">
        <f t="shared" si="0"/>
        <v>23.333333333333332</v>
      </c>
      <c r="E59" s="7">
        <v>2</v>
      </c>
      <c r="F59" s="9">
        <f t="shared" si="1"/>
        <v>12.666666666666666</v>
      </c>
      <c r="G59" s="13">
        <f t="shared" si="2"/>
        <v>2</v>
      </c>
    </row>
    <row r="60" spans="1:7" ht="15.75" thickBot="1">
      <c r="A60" s="1">
        <v>45171</v>
      </c>
      <c r="B60" s="1" t="s">
        <v>65</v>
      </c>
      <c r="C60" s="4">
        <v>15</v>
      </c>
      <c r="D60" s="6">
        <f t="shared" si="0"/>
        <v>50</v>
      </c>
      <c r="E60" s="7">
        <v>5</v>
      </c>
      <c r="F60" s="9">
        <f t="shared" si="1"/>
        <v>27.5</v>
      </c>
      <c r="G60" s="13">
        <f t="shared" si="2"/>
        <v>2</v>
      </c>
    </row>
    <row r="61" spans="1:7" ht="15.75" thickBot="1">
      <c r="A61" s="1">
        <v>45172</v>
      </c>
      <c r="B61" s="1" t="s">
        <v>66</v>
      </c>
      <c r="C61" s="3" t="s">
        <v>158</v>
      </c>
      <c r="D61" s="6">
        <f t="shared" si="0"/>
      </c>
      <c r="E61" s="7"/>
      <c r="F61" s="9">
        <f t="shared" si="1"/>
        <v>0</v>
      </c>
      <c r="G61" s="13">
        <f t="shared" si="2"/>
        <v>2</v>
      </c>
    </row>
    <row r="62" spans="1:7" ht="15.75" thickBot="1">
      <c r="A62" s="1">
        <v>45174</v>
      </c>
      <c r="B62" s="1" t="s">
        <v>67</v>
      </c>
      <c r="C62" s="4">
        <v>3</v>
      </c>
      <c r="D62" s="6">
        <f t="shared" si="0"/>
        <v>10</v>
      </c>
      <c r="E62" s="7"/>
      <c r="F62" s="9">
        <f t="shared" si="1"/>
        <v>5</v>
      </c>
      <c r="G62" s="13">
        <f t="shared" si="2"/>
        <v>2</v>
      </c>
    </row>
    <row r="63" spans="1:7" ht="15.75" thickBot="1">
      <c r="A63" s="1">
        <v>45177</v>
      </c>
      <c r="B63" s="1" t="s">
        <v>68</v>
      </c>
      <c r="C63" s="4">
        <v>1</v>
      </c>
      <c r="D63" s="6">
        <f t="shared" si="0"/>
        <v>3.3333333333333335</v>
      </c>
      <c r="E63" s="7">
        <v>10</v>
      </c>
      <c r="F63" s="9">
        <f t="shared" si="1"/>
        <v>6.666666666666667</v>
      </c>
      <c r="G63" s="13">
        <f t="shared" si="2"/>
        <v>2</v>
      </c>
    </row>
    <row r="64" spans="1:7" ht="15.75" thickBot="1">
      <c r="A64" s="1">
        <v>45178</v>
      </c>
      <c r="B64" s="1" t="s">
        <v>69</v>
      </c>
      <c r="C64" s="3" t="s">
        <v>158</v>
      </c>
      <c r="D64" s="6">
        <f t="shared" si="0"/>
      </c>
      <c r="E64" s="7"/>
      <c r="F64" s="9">
        <f t="shared" si="1"/>
        <v>0</v>
      </c>
      <c r="G64" s="13">
        <f t="shared" si="2"/>
        <v>2</v>
      </c>
    </row>
    <row r="65" spans="1:7" ht="15.75" thickBot="1">
      <c r="A65" s="1">
        <v>45179</v>
      </c>
      <c r="B65" s="1" t="s">
        <v>70</v>
      </c>
      <c r="C65" s="3" t="s">
        <v>158</v>
      </c>
      <c r="D65" s="6">
        <f t="shared" si="0"/>
      </c>
      <c r="E65" s="7"/>
      <c r="F65" s="9">
        <f t="shared" si="1"/>
        <v>0</v>
      </c>
      <c r="G65" s="13">
        <f t="shared" si="2"/>
        <v>2</v>
      </c>
    </row>
    <row r="66" spans="1:7" ht="15.75" thickBot="1">
      <c r="A66" s="1">
        <v>45181</v>
      </c>
      <c r="B66" s="1" t="s">
        <v>71</v>
      </c>
      <c r="C66" s="3" t="s">
        <v>158</v>
      </c>
      <c r="D66" s="6">
        <f t="shared" si="0"/>
      </c>
      <c r="E66" s="7"/>
      <c r="F66" s="9">
        <f t="shared" si="1"/>
        <v>0</v>
      </c>
      <c r="G66" s="13">
        <f t="shared" si="2"/>
        <v>2</v>
      </c>
    </row>
    <row r="67" spans="1:7" ht="15.75" thickBot="1">
      <c r="A67" s="1">
        <v>45182</v>
      </c>
      <c r="B67" s="1" t="s">
        <v>72</v>
      </c>
      <c r="C67" s="4">
        <v>0</v>
      </c>
      <c r="D67" s="6">
        <f aca="true" t="shared" si="3" ref="D67:D130">IF(ISNUMBER(C67),((C67/30)*100),"")</f>
        <v>0</v>
      </c>
      <c r="E67" s="7">
        <v>0</v>
      </c>
      <c r="F67" s="9">
        <f aca="true" t="shared" si="4" ref="F67:F130">IF(ISNUMBER(D67),(D67+E67)/2,0)</f>
        <v>0</v>
      </c>
      <c r="G67" s="13">
        <f aca="true" t="shared" si="5" ref="G67:G130">IF(F67&lt;$N$3,2,IF(F67&lt;$N$4,3,IF(F67&lt;$N$5,4,IF(F67&lt;$N$6,5,6))))</f>
        <v>2</v>
      </c>
    </row>
    <row r="68" spans="1:7" ht="15.75" thickBot="1">
      <c r="A68" s="1">
        <v>45184</v>
      </c>
      <c r="B68" s="1" t="s">
        <v>73</v>
      </c>
      <c r="C68" s="4">
        <v>0</v>
      </c>
      <c r="D68" s="6">
        <f t="shared" si="3"/>
        <v>0</v>
      </c>
      <c r="E68" s="7"/>
      <c r="F68" s="9">
        <f t="shared" si="4"/>
        <v>0</v>
      </c>
      <c r="G68" s="13">
        <f t="shared" si="5"/>
        <v>2</v>
      </c>
    </row>
    <row r="69" spans="1:7" ht="15.75" thickBot="1">
      <c r="A69" s="1">
        <v>45186</v>
      </c>
      <c r="B69" s="1" t="s">
        <v>74</v>
      </c>
      <c r="C69" s="3" t="s">
        <v>158</v>
      </c>
      <c r="D69" s="6">
        <f t="shared" si="3"/>
      </c>
      <c r="E69" s="7"/>
      <c r="F69" s="9">
        <f t="shared" si="4"/>
        <v>0</v>
      </c>
      <c r="G69" s="13">
        <f t="shared" si="5"/>
        <v>2</v>
      </c>
    </row>
    <row r="70" spans="1:7" ht="15.75" thickBot="1">
      <c r="A70" s="1">
        <v>45189</v>
      </c>
      <c r="B70" s="1" t="s">
        <v>75</v>
      </c>
      <c r="C70" s="4">
        <v>4</v>
      </c>
      <c r="D70" s="6">
        <f t="shared" si="3"/>
        <v>13.333333333333334</v>
      </c>
      <c r="E70" s="7">
        <v>2</v>
      </c>
      <c r="F70" s="9">
        <f t="shared" si="4"/>
        <v>7.666666666666667</v>
      </c>
      <c r="G70" s="13">
        <f t="shared" si="5"/>
        <v>2</v>
      </c>
    </row>
    <row r="71" spans="1:7" ht="15.75" thickBot="1">
      <c r="A71" s="1">
        <v>45193</v>
      </c>
      <c r="B71" s="1" t="s">
        <v>76</v>
      </c>
      <c r="C71" s="3" t="s">
        <v>158</v>
      </c>
      <c r="D71" s="6">
        <f t="shared" si="3"/>
      </c>
      <c r="E71" s="7"/>
      <c r="F71" s="9">
        <f t="shared" si="4"/>
        <v>0</v>
      </c>
      <c r="G71" s="13">
        <f t="shared" si="5"/>
        <v>2</v>
      </c>
    </row>
    <row r="72" spans="1:7" ht="15.75" thickBot="1">
      <c r="A72" s="1">
        <v>45196</v>
      </c>
      <c r="B72" s="1" t="s">
        <v>77</v>
      </c>
      <c r="C72" s="4">
        <v>0</v>
      </c>
      <c r="D72" s="6">
        <f t="shared" si="3"/>
        <v>0</v>
      </c>
      <c r="E72" s="7">
        <v>15</v>
      </c>
      <c r="F72" s="9">
        <f t="shared" si="4"/>
        <v>7.5</v>
      </c>
      <c r="G72" s="13">
        <f t="shared" si="5"/>
        <v>2</v>
      </c>
    </row>
    <row r="73" spans="1:7" ht="15.75" thickBot="1">
      <c r="A73" s="1">
        <v>45198</v>
      </c>
      <c r="B73" s="1" t="s">
        <v>78</v>
      </c>
      <c r="C73" s="3" t="s">
        <v>158</v>
      </c>
      <c r="D73" s="6">
        <f t="shared" si="3"/>
      </c>
      <c r="E73" s="7"/>
      <c r="F73" s="9">
        <f t="shared" si="4"/>
        <v>0</v>
      </c>
      <c r="G73" s="13">
        <f t="shared" si="5"/>
        <v>2</v>
      </c>
    </row>
    <row r="74" spans="1:7" ht="15.75" thickBot="1">
      <c r="A74" s="1">
        <v>45199</v>
      </c>
      <c r="B74" s="1" t="s">
        <v>79</v>
      </c>
      <c r="C74" s="4">
        <v>2</v>
      </c>
      <c r="D74" s="6">
        <f t="shared" si="3"/>
        <v>6.666666666666667</v>
      </c>
      <c r="E74" s="7">
        <v>10</v>
      </c>
      <c r="F74" s="9">
        <f t="shared" si="4"/>
        <v>8.333333333333334</v>
      </c>
      <c r="G74" s="13">
        <f t="shared" si="5"/>
        <v>2</v>
      </c>
    </row>
    <row r="75" spans="1:7" ht="15.75" thickBot="1">
      <c r="A75" s="1">
        <v>45200</v>
      </c>
      <c r="B75" s="1" t="s">
        <v>80</v>
      </c>
      <c r="C75" s="3" t="s">
        <v>158</v>
      </c>
      <c r="D75" s="6">
        <f t="shared" si="3"/>
      </c>
      <c r="E75" s="7"/>
      <c r="F75" s="9">
        <f t="shared" si="4"/>
        <v>0</v>
      </c>
      <c r="G75" s="13">
        <f t="shared" si="5"/>
        <v>2</v>
      </c>
    </row>
    <row r="76" spans="1:7" ht="15.75" thickBot="1">
      <c r="A76" s="1">
        <v>45202</v>
      </c>
      <c r="B76" s="1" t="s">
        <v>81</v>
      </c>
      <c r="C76" s="4">
        <v>3</v>
      </c>
      <c r="D76" s="6">
        <f t="shared" si="3"/>
        <v>10</v>
      </c>
      <c r="E76" s="7"/>
      <c r="F76" s="9">
        <f t="shared" si="4"/>
        <v>5</v>
      </c>
      <c r="G76" s="13">
        <f t="shared" si="5"/>
        <v>2</v>
      </c>
    </row>
    <row r="77" spans="1:7" ht="15.75" thickBot="1">
      <c r="A77" s="1">
        <v>45203</v>
      </c>
      <c r="B77" s="1" t="s">
        <v>82</v>
      </c>
      <c r="C77" s="4">
        <v>0</v>
      </c>
      <c r="D77" s="6">
        <f t="shared" si="3"/>
        <v>0</v>
      </c>
      <c r="E77" s="7">
        <v>0</v>
      </c>
      <c r="F77" s="9">
        <f t="shared" si="4"/>
        <v>0</v>
      </c>
      <c r="G77" s="13">
        <f t="shared" si="5"/>
        <v>2</v>
      </c>
    </row>
    <row r="78" spans="1:7" ht="15.75" thickBot="1">
      <c r="A78" s="1">
        <v>45205</v>
      </c>
      <c r="B78" s="1" t="s">
        <v>83</v>
      </c>
      <c r="C78" s="3" t="s">
        <v>158</v>
      </c>
      <c r="D78" s="6">
        <f t="shared" si="3"/>
      </c>
      <c r="E78" s="7"/>
      <c r="F78" s="9">
        <f t="shared" si="4"/>
        <v>0</v>
      </c>
      <c r="G78" s="13">
        <f t="shared" si="5"/>
        <v>2</v>
      </c>
    </row>
    <row r="79" spans="1:7" ht="15.75" thickBot="1">
      <c r="A79" s="1">
        <v>45207</v>
      </c>
      <c r="B79" s="1" t="s">
        <v>84</v>
      </c>
      <c r="C79" s="4">
        <v>0</v>
      </c>
      <c r="D79" s="6">
        <f t="shared" si="3"/>
        <v>0</v>
      </c>
      <c r="E79" s="7">
        <v>5</v>
      </c>
      <c r="F79" s="9">
        <f t="shared" si="4"/>
        <v>2.5</v>
      </c>
      <c r="G79" s="13">
        <f t="shared" si="5"/>
        <v>2</v>
      </c>
    </row>
    <row r="80" spans="1:7" ht="15.75" thickBot="1">
      <c r="A80" s="1">
        <v>45208</v>
      </c>
      <c r="B80" s="1" t="s">
        <v>85</v>
      </c>
      <c r="C80" s="3" t="s">
        <v>158</v>
      </c>
      <c r="D80" s="6">
        <f t="shared" si="3"/>
      </c>
      <c r="E80" s="7"/>
      <c r="F80" s="9">
        <f t="shared" si="4"/>
        <v>0</v>
      </c>
      <c r="G80" s="13">
        <f t="shared" si="5"/>
        <v>2</v>
      </c>
    </row>
    <row r="81" spans="1:7" ht="15.75" thickBot="1">
      <c r="A81" s="1">
        <v>45212</v>
      </c>
      <c r="B81" s="1" t="s">
        <v>86</v>
      </c>
      <c r="C81" s="4">
        <v>0</v>
      </c>
      <c r="D81" s="6">
        <f t="shared" si="3"/>
        <v>0</v>
      </c>
      <c r="E81" s="7">
        <v>40</v>
      </c>
      <c r="F81" s="9">
        <f t="shared" si="4"/>
        <v>20</v>
      </c>
      <c r="G81" s="13">
        <f t="shared" si="5"/>
        <v>2</v>
      </c>
    </row>
    <row r="82" spans="1:7" ht="15.75" thickBot="1">
      <c r="A82" s="1">
        <v>45213</v>
      </c>
      <c r="B82" s="1" t="s">
        <v>87</v>
      </c>
      <c r="C82" s="3" t="s">
        <v>158</v>
      </c>
      <c r="D82" s="6">
        <f t="shared" si="3"/>
      </c>
      <c r="E82" s="7"/>
      <c r="F82" s="9">
        <f t="shared" si="4"/>
        <v>0</v>
      </c>
      <c r="G82" s="13">
        <f t="shared" si="5"/>
        <v>2</v>
      </c>
    </row>
    <row r="83" spans="1:7" ht="15.75" thickBot="1">
      <c r="A83" s="1">
        <v>45214</v>
      </c>
      <c r="B83" s="1" t="s">
        <v>88</v>
      </c>
      <c r="C83" s="4">
        <v>13</v>
      </c>
      <c r="D83" s="6">
        <f t="shared" si="3"/>
        <v>43.333333333333336</v>
      </c>
      <c r="E83" s="7">
        <v>58</v>
      </c>
      <c r="F83" s="9">
        <f t="shared" si="4"/>
        <v>50.66666666666667</v>
      </c>
      <c r="G83" s="13">
        <f t="shared" si="5"/>
        <v>4</v>
      </c>
    </row>
    <row r="84" spans="1:7" ht="15.75" thickBot="1">
      <c r="A84" s="1">
        <v>45217</v>
      </c>
      <c r="B84" s="1" t="s">
        <v>89</v>
      </c>
      <c r="C84" s="3" t="s">
        <v>158</v>
      </c>
      <c r="D84" s="6">
        <f t="shared" si="3"/>
      </c>
      <c r="E84" s="7"/>
      <c r="F84" s="9">
        <f t="shared" si="4"/>
        <v>0</v>
      </c>
      <c r="G84" s="13">
        <f t="shared" si="5"/>
        <v>2</v>
      </c>
    </row>
    <row r="85" spans="1:7" ht="15.75" thickBot="1">
      <c r="A85" s="1">
        <v>45219</v>
      </c>
      <c r="B85" s="1" t="s">
        <v>90</v>
      </c>
      <c r="C85" s="3" t="s">
        <v>158</v>
      </c>
      <c r="D85" s="6">
        <f t="shared" si="3"/>
      </c>
      <c r="E85" s="7"/>
      <c r="F85" s="9">
        <f t="shared" si="4"/>
        <v>0</v>
      </c>
      <c r="G85" s="13">
        <f t="shared" si="5"/>
        <v>2</v>
      </c>
    </row>
    <row r="86" spans="1:7" ht="15.75" thickBot="1">
      <c r="A86" s="1">
        <v>45221</v>
      </c>
      <c r="B86" s="1" t="s">
        <v>91</v>
      </c>
      <c r="C86" s="4">
        <v>4</v>
      </c>
      <c r="D86" s="6">
        <f t="shared" si="3"/>
        <v>13.333333333333334</v>
      </c>
      <c r="E86" s="7">
        <v>0</v>
      </c>
      <c r="F86" s="9">
        <f t="shared" si="4"/>
        <v>6.666666666666667</v>
      </c>
      <c r="G86" s="13">
        <f t="shared" si="5"/>
        <v>2</v>
      </c>
    </row>
    <row r="87" spans="1:7" ht="15.75" thickBot="1">
      <c r="A87" s="1">
        <v>45224</v>
      </c>
      <c r="B87" s="1" t="s">
        <v>92</v>
      </c>
      <c r="C87" s="3" t="s">
        <v>158</v>
      </c>
      <c r="D87" s="6">
        <f t="shared" si="3"/>
      </c>
      <c r="E87" s="7"/>
      <c r="F87" s="9">
        <f t="shared" si="4"/>
        <v>0</v>
      </c>
      <c r="G87" s="13">
        <f t="shared" si="5"/>
        <v>2</v>
      </c>
    </row>
    <row r="88" spans="1:7" ht="15.75" thickBot="1">
      <c r="A88" s="1">
        <v>45225</v>
      </c>
      <c r="B88" s="1" t="s">
        <v>93</v>
      </c>
      <c r="C88" s="3" t="s">
        <v>158</v>
      </c>
      <c r="D88" s="6">
        <f t="shared" si="3"/>
      </c>
      <c r="E88" s="7"/>
      <c r="F88" s="9">
        <f t="shared" si="4"/>
        <v>0</v>
      </c>
      <c r="G88" s="13">
        <f t="shared" si="5"/>
        <v>2</v>
      </c>
    </row>
    <row r="89" spans="1:7" ht="15.75" thickBot="1">
      <c r="A89" s="1">
        <v>45226</v>
      </c>
      <c r="B89" s="1" t="s">
        <v>94</v>
      </c>
      <c r="C89" s="4">
        <v>10</v>
      </c>
      <c r="D89" s="6">
        <f t="shared" si="3"/>
        <v>33.33333333333333</v>
      </c>
      <c r="E89" s="7">
        <v>50</v>
      </c>
      <c r="F89" s="9">
        <f t="shared" si="4"/>
        <v>41.666666666666664</v>
      </c>
      <c r="G89" s="13">
        <f t="shared" si="5"/>
        <v>3</v>
      </c>
    </row>
    <row r="90" spans="1:7" ht="15.75" thickBot="1">
      <c r="A90" s="1">
        <v>45227</v>
      </c>
      <c r="B90" s="1" t="s">
        <v>95</v>
      </c>
      <c r="C90" s="3" t="s">
        <v>158</v>
      </c>
      <c r="D90" s="6">
        <f t="shared" si="3"/>
      </c>
      <c r="E90" s="7"/>
      <c r="F90" s="9">
        <f t="shared" si="4"/>
        <v>0</v>
      </c>
      <c r="G90" s="13">
        <f t="shared" si="5"/>
        <v>2</v>
      </c>
    </row>
    <row r="91" spans="1:7" ht="15.75" thickBot="1">
      <c r="A91" s="1">
        <v>45229</v>
      </c>
      <c r="B91" s="1" t="s">
        <v>96</v>
      </c>
      <c r="C91" s="3" t="s">
        <v>158</v>
      </c>
      <c r="D91" s="6">
        <f t="shared" si="3"/>
      </c>
      <c r="E91" s="7"/>
      <c r="F91" s="9">
        <f t="shared" si="4"/>
        <v>0</v>
      </c>
      <c r="G91" s="13">
        <f t="shared" si="5"/>
        <v>2</v>
      </c>
    </row>
    <row r="92" spans="1:7" ht="15.75" thickBot="1">
      <c r="A92" s="1">
        <v>45232</v>
      </c>
      <c r="B92" s="1" t="s">
        <v>97</v>
      </c>
      <c r="C92" s="3" t="s">
        <v>158</v>
      </c>
      <c r="D92" s="6">
        <f t="shared" si="3"/>
      </c>
      <c r="E92" s="7"/>
      <c r="F92" s="9">
        <f t="shared" si="4"/>
        <v>0</v>
      </c>
      <c r="G92" s="13">
        <f t="shared" si="5"/>
        <v>2</v>
      </c>
    </row>
    <row r="93" spans="1:7" ht="15.75" thickBot="1">
      <c r="A93" s="1">
        <v>45233</v>
      </c>
      <c r="B93" s="1" t="s">
        <v>98</v>
      </c>
      <c r="C93" s="3" t="s">
        <v>158</v>
      </c>
      <c r="D93" s="6">
        <f t="shared" si="3"/>
      </c>
      <c r="E93" s="7"/>
      <c r="F93" s="9">
        <f t="shared" si="4"/>
        <v>0</v>
      </c>
      <c r="G93" s="13">
        <f t="shared" si="5"/>
        <v>2</v>
      </c>
    </row>
    <row r="94" spans="1:7" ht="15.75" thickBot="1">
      <c r="A94" s="1">
        <v>45234</v>
      </c>
      <c r="B94" s="1" t="s">
        <v>99</v>
      </c>
      <c r="C94" s="4">
        <v>5</v>
      </c>
      <c r="D94" s="6">
        <f t="shared" si="3"/>
        <v>16.666666666666664</v>
      </c>
      <c r="E94" s="7">
        <v>0</v>
      </c>
      <c r="F94" s="9">
        <f t="shared" si="4"/>
        <v>8.333333333333332</v>
      </c>
      <c r="G94" s="13">
        <f t="shared" si="5"/>
        <v>2</v>
      </c>
    </row>
    <row r="95" spans="1:7" ht="15.75" thickBot="1">
      <c r="A95" s="1">
        <v>855270</v>
      </c>
      <c r="B95" s="1" t="s">
        <v>100</v>
      </c>
      <c r="C95" s="3" t="s">
        <v>158</v>
      </c>
      <c r="D95" s="6">
        <f t="shared" si="3"/>
      </c>
      <c r="E95" s="7"/>
      <c r="F95" s="9">
        <f t="shared" si="4"/>
        <v>0</v>
      </c>
      <c r="G95" s="13">
        <f t="shared" si="5"/>
        <v>2</v>
      </c>
    </row>
    <row r="96" spans="1:7" ht="15.75" thickBot="1">
      <c r="A96" s="1">
        <v>80990</v>
      </c>
      <c r="B96" s="1" t="s">
        <v>2</v>
      </c>
      <c r="C96" s="4">
        <v>20</v>
      </c>
      <c r="D96" s="6">
        <f t="shared" si="3"/>
        <v>66.66666666666666</v>
      </c>
      <c r="E96" s="7">
        <v>0</v>
      </c>
      <c r="F96" s="9">
        <f t="shared" si="4"/>
        <v>33.33333333333333</v>
      </c>
      <c r="G96" s="13">
        <f t="shared" si="5"/>
        <v>3</v>
      </c>
    </row>
    <row r="97" spans="1:7" ht="15.75" thickBot="1">
      <c r="A97" s="1">
        <v>81013</v>
      </c>
      <c r="B97" s="1" t="s">
        <v>3</v>
      </c>
      <c r="C97" s="4">
        <v>6</v>
      </c>
      <c r="D97" s="6">
        <f t="shared" si="3"/>
        <v>20</v>
      </c>
      <c r="E97" s="7">
        <v>20</v>
      </c>
      <c r="F97" s="9">
        <f t="shared" si="4"/>
        <v>20</v>
      </c>
      <c r="G97" s="13">
        <f t="shared" si="5"/>
        <v>2</v>
      </c>
    </row>
    <row r="98" spans="1:7" ht="15.75" thickBot="1">
      <c r="A98" s="1">
        <v>81017</v>
      </c>
      <c r="B98" s="1" t="s">
        <v>101</v>
      </c>
      <c r="C98" s="4">
        <v>0</v>
      </c>
      <c r="D98" s="6">
        <f t="shared" si="3"/>
        <v>0</v>
      </c>
      <c r="E98" s="7">
        <v>0</v>
      </c>
      <c r="F98" s="9">
        <f t="shared" si="4"/>
        <v>0</v>
      </c>
      <c r="G98" s="13">
        <f t="shared" si="5"/>
        <v>2</v>
      </c>
    </row>
    <row r="99" spans="1:7" ht="15.75" thickBot="1">
      <c r="A99" s="1">
        <v>81056</v>
      </c>
      <c r="B99" s="1" t="s">
        <v>102</v>
      </c>
      <c r="C99" s="4">
        <v>9</v>
      </c>
      <c r="D99" s="6">
        <f t="shared" si="3"/>
        <v>30</v>
      </c>
      <c r="E99" s="7">
        <v>10</v>
      </c>
      <c r="F99" s="9">
        <f t="shared" si="4"/>
        <v>20</v>
      </c>
      <c r="G99" s="13">
        <f t="shared" si="5"/>
        <v>2</v>
      </c>
    </row>
    <row r="100" spans="1:7" ht="15.75" thickBot="1">
      <c r="A100" s="1">
        <v>81093</v>
      </c>
      <c r="B100" s="1" t="s">
        <v>103</v>
      </c>
      <c r="C100" s="3" t="s">
        <v>158</v>
      </c>
      <c r="D100" s="6">
        <f t="shared" si="3"/>
      </c>
      <c r="E100" s="7"/>
      <c r="F100" s="9">
        <f t="shared" si="4"/>
        <v>0</v>
      </c>
      <c r="G100" s="13">
        <f t="shared" si="5"/>
        <v>2</v>
      </c>
    </row>
    <row r="101" spans="1:7" ht="15.75" thickBot="1">
      <c r="A101" s="1">
        <v>81124</v>
      </c>
      <c r="B101" s="1" t="s">
        <v>4</v>
      </c>
      <c r="C101" s="4">
        <v>1</v>
      </c>
      <c r="D101" s="6">
        <f t="shared" si="3"/>
        <v>3.3333333333333335</v>
      </c>
      <c r="E101" s="7">
        <v>25</v>
      </c>
      <c r="F101" s="9">
        <f t="shared" si="4"/>
        <v>14.166666666666666</v>
      </c>
      <c r="G101" s="13">
        <f t="shared" si="5"/>
        <v>2</v>
      </c>
    </row>
    <row r="102" spans="1:7" ht="15.75" thickBot="1">
      <c r="A102" s="1">
        <v>81128</v>
      </c>
      <c r="B102" s="1" t="s">
        <v>5</v>
      </c>
      <c r="C102" s="3" t="s">
        <v>158</v>
      </c>
      <c r="D102" s="6">
        <f t="shared" si="3"/>
      </c>
      <c r="E102" s="7"/>
      <c r="F102" s="9">
        <f t="shared" si="4"/>
        <v>0</v>
      </c>
      <c r="G102" s="13">
        <f t="shared" si="5"/>
        <v>2</v>
      </c>
    </row>
    <row r="103" spans="1:7" ht="15.75" thickBot="1">
      <c r="A103" s="1">
        <v>81160</v>
      </c>
      <c r="B103" s="1" t="s">
        <v>104</v>
      </c>
      <c r="C103" s="4">
        <v>10</v>
      </c>
      <c r="D103" s="6">
        <f t="shared" si="3"/>
        <v>33.33333333333333</v>
      </c>
      <c r="E103" s="7">
        <v>100</v>
      </c>
      <c r="F103" s="9">
        <f t="shared" si="4"/>
        <v>66.66666666666666</v>
      </c>
      <c r="G103" s="13">
        <f t="shared" si="5"/>
        <v>5</v>
      </c>
    </row>
    <row r="104" spans="1:7" ht="15.75" thickBot="1">
      <c r="A104" s="1">
        <v>81176</v>
      </c>
      <c r="B104" s="1" t="s">
        <v>105</v>
      </c>
      <c r="C104" s="4">
        <v>1</v>
      </c>
      <c r="D104" s="6">
        <f t="shared" si="3"/>
        <v>3.3333333333333335</v>
      </c>
      <c r="E104" s="7">
        <v>0</v>
      </c>
      <c r="F104" s="9">
        <f t="shared" si="4"/>
        <v>1.6666666666666667</v>
      </c>
      <c r="G104" s="13">
        <f t="shared" si="5"/>
        <v>2</v>
      </c>
    </row>
    <row r="105" spans="1:7" ht="15.75" thickBot="1">
      <c r="A105" s="1">
        <v>81216</v>
      </c>
      <c r="B105" s="1" t="s">
        <v>106</v>
      </c>
      <c r="C105" s="3" t="s">
        <v>158</v>
      </c>
      <c r="D105" s="6">
        <f t="shared" si="3"/>
      </c>
      <c r="E105" s="7"/>
      <c r="F105" s="9">
        <f t="shared" si="4"/>
        <v>0</v>
      </c>
      <c r="G105" s="13">
        <f t="shared" si="5"/>
        <v>2</v>
      </c>
    </row>
    <row r="106" spans="1:7" ht="15.75" thickBot="1">
      <c r="A106" s="1">
        <v>81228</v>
      </c>
      <c r="B106" s="1" t="s">
        <v>107</v>
      </c>
      <c r="C106" s="3" t="s">
        <v>158</v>
      </c>
      <c r="D106" s="6">
        <f t="shared" si="3"/>
      </c>
      <c r="E106" s="7"/>
      <c r="F106" s="9">
        <f t="shared" si="4"/>
        <v>0</v>
      </c>
      <c r="G106" s="13">
        <f t="shared" si="5"/>
        <v>2</v>
      </c>
    </row>
    <row r="107" spans="1:7" ht="15.75" thickBot="1">
      <c r="A107" s="1">
        <v>81233</v>
      </c>
      <c r="B107" s="1" t="s">
        <v>6</v>
      </c>
      <c r="C107" s="3" t="s">
        <v>158</v>
      </c>
      <c r="D107" s="6">
        <f t="shared" si="3"/>
      </c>
      <c r="E107" s="7"/>
      <c r="F107" s="9">
        <f t="shared" si="4"/>
        <v>0</v>
      </c>
      <c r="G107" s="13">
        <f t="shared" si="5"/>
        <v>2</v>
      </c>
    </row>
    <row r="108" spans="1:7" ht="15.75" thickBot="1">
      <c r="A108" s="1">
        <v>81246</v>
      </c>
      <c r="B108" s="1" t="s">
        <v>108</v>
      </c>
      <c r="C108" s="3" t="s">
        <v>158</v>
      </c>
      <c r="D108" s="6">
        <f t="shared" si="3"/>
      </c>
      <c r="E108" s="7"/>
      <c r="F108" s="9">
        <f t="shared" si="4"/>
        <v>0</v>
      </c>
      <c r="G108" s="13">
        <f t="shared" si="5"/>
        <v>2</v>
      </c>
    </row>
    <row r="109" spans="1:7" ht="15.75" thickBot="1">
      <c r="A109" s="1">
        <v>81249</v>
      </c>
      <c r="B109" s="1" t="s">
        <v>109</v>
      </c>
      <c r="C109" s="3" t="s">
        <v>158</v>
      </c>
      <c r="D109" s="6">
        <f t="shared" si="3"/>
      </c>
      <c r="E109" s="7"/>
      <c r="F109" s="9">
        <f t="shared" si="4"/>
        <v>0</v>
      </c>
      <c r="G109" s="13">
        <f t="shared" si="5"/>
        <v>2</v>
      </c>
    </row>
    <row r="110" spans="1:7" ht="15.75" thickBot="1">
      <c r="A110" s="1">
        <v>81250</v>
      </c>
      <c r="B110" s="1" t="s">
        <v>110</v>
      </c>
      <c r="C110" s="3" t="s">
        <v>158</v>
      </c>
      <c r="D110" s="6">
        <f t="shared" si="3"/>
      </c>
      <c r="E110" s="7"/>
      <c r="F110" s="9">
        <f t="shared" si="4"/>
        <v>0</v>
      </c>
      <c r="G110" s="13">
        <f t="shared" si="5"/>
        <v>2</v>
      </c>
    </row>
    <row r="111" spans="1:7" ht="15.75" thickBot="1">
      <c r="A111" s="1">
        <v>81254</v>
      </c>
      <c r="B111" s="1" t="s">
        <v>111</v>
      </c>
      <c r="C111" s="4">
        <v>1</v>
      </c>
      <c r="D111" s="6">
        <f t="shared" si="3"/>
        <v>3.3333333333333335</v>
      </c>
      <c r="E111" s="7">
        <v>50</v>
      </c>
      <c r="F111" s="9">
        <f t="shared" si="4"/>
        <v>26.666666666666668</v>
      </c>
      <c r="G111" s="13">
        <f t="shared" si="5"/>
        <v>2</v>
      </c>
    </row>
    <row r="112" spans="1:7" ht="15.75" thickBot="1">
      <c r="A112" s="1">
        <v>81256</v>
      </c>
      <c r="B112" s="1" t="s">
        <v>112</v>
      </c>
      <c r="C112" s="4">
        <v>3</v>
      </c>
      <c r="D112" s="6">
        <f t="shared" si="3"/>
        <v>10</v>
      </c>
      <c r="E112" s="7">
        <v>100</v>
      </c>
      <c r="F112" s="9">
        <f t="shared" si="4"/>
        <v>55</v>
      </c>
      <c r="G112" s="13">
        <f t="shared" si="5"/>
        <v>4</v>
      </c>
    </row>
    <row r="113" spans="1:7" ht="15.75" thickBot="1">
      <c r="A113" s="1">
        <v>81257</v>
      </c>
      <c r="B113" s="1" t="s">
        <v>113</v>
      </c>
      <c r="C113" s="3" t="s">
        <v>158</v>
      </c>
      <c r="D113" s="6">
        <f t="shared" si="3"/>
      </c>
      <c r="E113" s="7"/>
      <c r="F113" s="9">
        <f t="shared" si="4"/>
        <v>0</v>
      </c>
      <c r="G113" s="13">
        <f t="shared" si="5"/>
        <v>2</v>
      </c>
    </row>
    <row r="114" spans="1:7" ht="15.75" thickBot="1">
      <c r="A114" s="1">
        <v>81261</v>
      </c>
      <c r="B114" s="1" t="s">
        <v>114</v>
      </c>
      <c r="C114" s="4">
        <v>5</v>
      </c>
      <c r="D114" s="6">
        <f t="shared" si="3"/>
        <v>16.666666666666664</v>
      </c>
      <c r="E114" s="7">
        <v>0</v>
      </c>
      <c r="F114" s="9">
        <f t="shared" si="4"/>
        <v>8.333333333333332</v>
      </c>
      <c r="G114" s="13">
        <f t="shared" si="5"/>
        <v>2</v>
      </c>
    </row>
    <row r="115" spans="1:7" ht="15.75" thickBot="1">
      <c r="A115" s="1">
        <v>81263</v>
      </c>
      <c r="B115" s="1" t="s">
        <v>115</v>
      </c>
      <c r="C115" s="4">
        <v>2</v>
      </c>
      <c r="D115" s="6">
        <f t="shared" si="3"/>
        <v>6.666666666666667</v>
      </c>
      <c r="E115" s="7">
        <v>0</v>
      </c>
      <c r="F115" s="9">
        <f t="shared" si="4"/>
        <v>3.3333333333333335</v>
      </c>
      <c r="G115" s="13">
        <f t="shared" si="5"/>
        <v>2</v>
      </c>
    </row>
    <row r="116" spans="1:7" ht="15.75" thickBot="1">
      <c r="A116" s="1">
        <v>81272</v>
      </c>
      <c r="B116" s="1" t="s">
        <v>116</v>
      </c>
      <c r="C116" s="4">
        <v>0</v>
      </c>
      <c r="D116" s="6">
        <f t="shared" si="3"/>
        <v>0</v>
      </c>
      <c r="E116" s="7"/>
      <c r="F116" s="9">
        <f t="shared" si="4"/>
        <v>0</v>
      </c>
      <c r="G116" s="13">
        <f t="shared" si="5"/>
        <v>2</v>
      </c>
    </row>
    <row r="117" spans="1:7" ht="15.75" thickBot="1">
      <c r="A117" s="1">
        <v>81273</v>
      </c>
      <c r="B117" s="1" t="s">
        <v>117</v>
      </c>
      <c r="C117" s="3" t="s">
        <v>158</v>
      </c>
      <c r="D117" s="6">
        <f t="shared" si="3"/>
      </c>
      <c r="E117" s="7"/>
      <c r="F117" s="9">
        <f t="shared" si="4"/>
        <v>0</v>
      </c>
      <c r="G117" s="13">
        <f t="shared" si="5"/>
        <v>2</v>
      </c>
    </row>
    <row r="118" spans="1:7" ht="15.75" thickBot="1">
      <c r="A118" s="1">
        <v>81274</v>
      </c>
      <c r="B118" s="1" t="s">
        <v>118</v>
      </c>
      <c r="C118" s="4">
        <v>5</v>
      </c>
      <c r="D118" s="6">
        <f t="shared" si="3"/>
        <v>16.666666666666664</v>
      </c>
      <c r="E118" s="7">
        <v>0</v>
      </c>
      <c r="F118" s="9">
        <f t="shared" si="4"/>
        <v>8.333333333333332</v>
      </c>
      <c r="G118" s="13">
        <f t="shared" si="5"/>
        <v>2</v>
      </c>
    </row>
    <row r="119" spans="1:7" ht="15.75" thickBot="1">
      <c r="A119" s="1">
        <v>81279</v>
      </c>
      <c r="B119" s="1" t="s">
        <v>119</v>
      </c>
      <c r="C119" s="4">
        <v>5</v>
      </c>
      <c r="D119" s="6">
        <f t="shared" si="3"/>
        <v>16.666666666666664</v>
      </c>
      <c r="E119" s="7">
        <v>0</v>
      </c>
      <c r="F119" s="9">
        <f t="shared" si="4"/>
        <v>8.333333333333332</v>
      </c>
      <c r="G119" s="13">
        <f t="shared" si="5"/>
        <v>2</v>
      </c>
    </row>
    <row r="120" spans="1:7" ht="15.75" thickBot="1">
      <c r="A120" s="1">
        <v>81286</v>
      </c>
      <c r="B120" s="1" t="s">
        <v>120</v>
      </c>
      <c r="C120" s="3" t="s">
        <v>158</v>
      </c>
      <c r="D120" s="6">
        <f t="shared" si="3"/>
      </c>
      <c r="E120" s="7"/>
      <c r="F120" s="9">
        <f t="shared" si="4"/>
        <v>0</v>
      </c>
      <c r="G120" s="13">
        <f t="shared" si="5"/>
        <v>2</v>
      </c>
    </row>
    <row r="121" spans="1:7" ht="15.75" thickBot="1">
      <c r="A121" s="1">
        <v>81287</v>
      </c>
      <c r="B121" s="1" t="s">
        <v>121</v>
      </c>
      <c r="C121" s="4">
        <v>2</v>
      </c>
      <c r="D121" s="6">
        <f t="shared" si="3"/>
        <v>6.666666666666667</v>
      </c>
      <c r="E121" s="7">
        <v>0</v>
      </c>
      <c r="F121" s="9">
        <f t="shared" si="4"/>
        <v>3.3333333333333335</v>
      </c>
      <c r="G121" s="13">
        <f t="shared" si="5"/>
        <v>2</v>
      </c>
    </row>
    <row r="122" spans="1:7" ht="15.75" thickBot="1">
      <c r="A122" s="1">
        <v>81290</v>
      </c>
      <c r="B122" s="1" t="s">
        <v>122</v>
      </c>
      <c r="C122" s="3" t="s">
        <v>158</v>
      </c>
      <c r="D122" s="6">
        <f t="shared" si="3"/>
      </c>
      <c r="E122" s="7"/>
      <c r="F122" s="9">
        <f t="shared" si="4"/>
        <v>0</v>
      </c>
      <c r="G122" s="13">
        <f t="shared" si="5"/>
        <v>2</v>
      </c>
    </row>
    <row r="123" spans="1:7" ht="15.75" thickBot="1">
      <c r="A123" s="1">
        <v>81294</v>
      </c>
      <c r="B123" s="1" t="s">
        <v>123</v>
      </c>
      <c r="C123" s="4">
        <v>2</v>
      </c>
      <c r="D123" s="6">
        <f t="shared" si="3"/>
        <v>6.666666666666667</v>
      </c>
      <c r="E123" s="7">
        <v>50</v>
      </c>
      <c r="F123" s="9">
        <f t="shared" si="4"/>
        <v>28.333333333333332</v>
      </c>
      <c r="G123" s="13">
        <f t="shared" si="5"/>
        <v>2</v>
      </c>
    </row>
    <row r="124" spans="1:7" ht="15.75" thickBot="1">
      <c r="A124" s="1">
        <v>81299</v>
      </c>
      <c r="B124" s="1" t="s">
        <v>124</v>
      </c>
      <c r="C124" s="4">
        <v>1</v>
      </c>
      <c r="D124" s="6">
        <f t="shared" si="3"/>
        <v>3.3333333333333335</v>
      </c>
      <c r="E124" s="7">
        <v>0</v>
      </c>
      <c r="F124" s="9">
        <f t="shared" si="4"/>
        <v>1.6666666666666667</v>
      </c>
      <c r="G124" s="13">
        <f t="shared" si="5"/>
        <v>2</v>
      </c>
    </row>
    <row r="125" spans="1:7" ht="15.75" thickBot="1">
      <c r="A125" s="1">
        <v>81300</v>
      </c>
      <c r="B125" s="1" t="s">
        <v>125</v>
      </c>
      <c r="C125" s="4">
        <v>12</v>
      </c>
      <c r="D125" s="6">
        <f t="shared" si="3"/>
        <v>40</v>
      </c>
      <c r="E125" s="7">
        <v>40</v>
      </c>
      <c r="F125" s="9">
        <f t="shared" si="4"/>
        <v>40</v>
      </c>
      <c r="G125" s="13">
        <f t="shared" si="5"/>
        <v>3</v>
      </c>
    </row>
    <row r="126" spans="1:7" ht="15.75" thickBot="1">
      <c r="A126" s="1">
        <v>81305</v>
      </c>
      <c r="B126" s="1" t="s">
        <v>126</v>
      </c>
      <c r="C126" s="3" t="s">
        <v>158</v>
      </c>
      <c r="D126" s="6">
        <f t="shared" si="3"/>
      </c>
      <c r="E126" s="7"/>
      <c r="F126" s="9">
        <f t="shared" si="4"/>
        <v>0</v>
      </c>
      <c r="G126" s="13">
        <f t="shared" si="5"/>
        <v>2</v>
      </c>
    </row>
    <row r="127" spans="1:7" ht="15.75" thickBot="1">
      <c r="A127" s="1">
        <v>81324</v>
      </c>
      <c r="B127" s="1" t="s">
        <v>127</v>
      </c>
      <c r="C127" s="4">
        <v>1</v>
      </c>
      <c r="D127" s="6">
        <f t="shared" si="3"/>
        <v>3.3333333333333335</v>
      </c>
      <c r="E127" s="7">
        <v>5</v>
      </c>
      <c r="F127" s="9">
        <f t="shared" si="4"/>
        <v>4.166666666666667</v>
      </c>
      <c r="G127" s="13">
        <f t="shared" si="5"/>
        <v>2</v>
      </c>
    </row>
    <row r="128" spans="1:7" ht="15.75" thickBot="1">
      <c r="A128" s="1">
        <v>81328</v>
      </c>
      <c r="B128" s="1" t="s">
        <v>128</v>
      </c>
      <c r="C128" s="4">
        <v>0</v>
      </c>
      <c r="D128" s="6">
        <f t="shared" si="3"/>
        <v>0</v>
      </c>
      <c r="E128" s="7">
        <v>0</v>
      </c>
      <c r="F128" s="9">
        <f t="shared" si="4"/>
        <v>0</v>
      </c>
      <c r="G128" s="13">
        <f t="shared" si="5"/>
        <v>2</v>
      </c>
    </row>
    <row r="129" spans="1:7" ht="15.75" thickBot="1">
      <c r="A129" s="1">
        <v>81329</v>
      </c>
      <c r="B129" s="1" t="s">
        <v>129</v>
      </c>
      <c r="C129" s="4">
        <v>2</v>
      </c>
      <c r="D129" s="6">
        <f t="shared" si="3"/>
        <v>6.666666666666667</v>
      </c>
      <c r="E129" s="7"/>
      <c r="F129" s="9">
        <f t="shared" si="4"/>
        <v>3.3333333333333335</v>
      </c>
      <c r="G129" s="13">
        <f t="shared" si="5"/>
        <v>2</v>
      </c>
    </row>
    <row r="130" spans="1:7" ht="15.75" thickBot="1">
      <c r="A130" s="1">
        <v>81331</v>
      </c>
      <c r="B130" s="1" t="s">
        <v>130</v>
      </c>
      <c r="C130" s="3" t="s">
        <v>158</v>
      </c>
      <c r="D130" s="6">
        <f t="shared" si="3"/>
      </c>
      <c r="E130" s="7"/>
      <c r="F130" s="9">
        <f t="shared" si="4"/>
        <v>0</v>
      </c>
      <c r="G130" s="13">
        <f t="shared" si="5"/>
        <v>2</v>
      </c>
    </row>
    <row r="131" spans="1:7" ht="15.75" thickBot="1">
      <c r="A131" s="1">
        <v>81332</v>
      </c>
      <c r="B131" s="1" t="s">
        <v>131</v>
      </c>
      <c r="C131" s="3" t="s">
        <v>158</v>
      </c>
      <c r="D131" s="6">
        <f aca="true" t="shared" si="6" ref="D131:D152">IF(ISNUMBER(C131),((C131/30)*100),"")</f>
      </c>
      <c r="E131" s="7"/>
      <c r="F131" s="9">
        <f aca="true" t="shared" si="7" ref="F131:F152">IF(ISNUMBER(D131),(D131+E131)/2,0)</f>
        <v>0</v>
      </c>
      <c r="G131" s="13">
        <f aca="true" t="shared" si="8" ref="G131:G152">IF(F131&lt;$N$3,2,IF(F131&lt;$N$4,3,IF(F131&lt;$N$5,4,IF(F131&lt;$N$6,5,6))))</f>
        <v>2</v>
      </c>
    </row>
    <row r="132" spans="1:7" ht="15.75" thickBot="1">
      <c r="A132" s="1">
        <v>81336</v>
      </c>
      <c r="B132" s="1" t="s">
        <v>132</v>
      </c>
      <c r="C132" s="3" t="s">
        <v>158</v>
      </c>
      <c r="D132" s="6">
        <f t="shared" si="6"/>
      </c>
      <c r="E132" s="7"/>
      <c r="F132" s="9">
        <f t="shared" si="7"/>
        <v>0</v>
      </c>
      <c r="G132" s="13">
        <f t="shared" si="8"/>
        <v>2</v>
      </c>
    </row>
    <row r="133" spans="1:7" ht="15.75" thickBot="1">
      <c r="A133" s="1">
        <v>81339</v>
      </c>
      <c r="B133" s="1" t="s">
        <v>133</v>
      </c>
      <c r="C133" s="3" t="s">
        <v>158</v>
      </c>
      <c r="D133" s="6">
        <f t="shared" si="6"/>
      </c>
      <c r="E133" s="7"/>
      <c r="F133" s="9">
        <f t="shared" si="7"/>
        <v>0</v>
      </c>
      <c r="G133" s="13">
        <f t="shared" si="8"/>
        <v>2</v>
      </c>
    </row>
    <row r="134" spans="1:7" ht="15.75" thickBot="1">
      <c r="A134" s="1">
        <v>81342</v>
      </c>
      <c r="B134" s="1" t="s">
        <v>134</v>
      </c>
      <c r="C134" s="4">
        <v>15</v>
      </c>
      <c r="D134" s="6">
        <f t="shared" si="6"/>
        <v>50</v>
      </c>
      <c r="E134" s="7">
        <v>100</v>
      </c>
      <c r="F134" s="9">
        <f t="shared" si="7"/>
        <v>75</v>
      </c>
      <c r="G134" s="13">
        <f t="shared" si="8"/>
        <v>5</v>
      </c>
    </row>
    <row r="135" spans="1:7" ht="15.75" thickBot="1">
      <c r="A135" s="1">
        <v>81343</v>
      </c>
      <c r="B135" s="1" t="s">
        <v>135</v>
      </c>
      <c r="C135" s="3" t="s">
        <v>158</v>
      </c>
      <c r="D135" s="6">
        <f t="shared" si="6"/>
      </c>
      <c r="E135" s="7"/>
      <c r="F135" s="9">
        <f t="shared" si="7"/>
        <v>0</v>
      </c>
      <c r="G135" s="13">
        <f t="shared" si="8"/>
        <v>2</v>
      </c>
    </row>
    <row r="136" spans="1:7" ht="15.75" thickBot="1">
      <c r="A136" s="1">
        <v>81351</v>
      </c>
      <c r="B136" s="1" t="s">
        <v>136</v>
      </c>
      <c r="C136" s="4">
        <v>0</v>
      </c>
      <c r="D136" s="6">
        <f t="shared" si="6"/>
        <v>0</v>
      </c>
      <c r="E136" s="7">
        <v>40</v>
      </c>
      <c r="F136" s="9">
        <f t="shared" si="7"/>
        <v>20</v>
      </c>
      <c r="G136" s="13">
        <f t="shared" si="8"/>
        <v>2</v>
      </c>
    </row>
    <row r="137" spans="1:7" ht="15.75" thickBot="1">
      <c r="A137" s="1">
        <v>81354</v>
      </c>
      <c r="B137" s="1" t="s">
        <v>137</v>
      </c>
      <c r="C137" s="4">
        <v>0</v>
      </c>
      <c r="D137" s="6">
        <f t="shared" si="6"/>
        <v>0</v>
      </c>
      <c r="E137" s="7"/>
      <c r="F137" s="9">
        <f t="shared" si="7"/>
        <v>0</v>
      </c>
      <c r="G137" s="13">
        <f t="shared" si="8"/>
        <v>2</v>
      </c>
    </row>
    <row r="138" spans="1:7" ht="15.75" thickBot="1">
      <c r="A138" s="1">
        <v>81356</v>
      </c>
      <c r="B138" s="1" t="s">
        <v>138</v>
      </c>
      <c r="C138" s="3" t="s">
        <v>158</v>
      </c>
      <c r="D138" s="6">
        <f t="shared" si="6"/>
      </c>
      <c r="E138" s="7"/>
      <c r="F138" s="9">
        <f t="shared" si="7"/>
        <v>0</v>
      </c>
      <c r="G138" s="13">
        <f t="shared" si="8"/>
        <v>2</v>
      </c>
    </row>
    <row r="139" spans="1:7" ht="15.75" thickBot="1">
      <c r="A139" s="1">
        <v>81360</v>
      </c>
      <c r="B139" s="1" t="s">
        <v>139</v>
      </c>
      <c r="C139" s="4">
        <v>0</v>
      </c>
      <c r="D139" s="6">
        <f t="shared" si="6"/>
        <v>0</v>
      </c>
      <c r="E139" s="7">
        <v>5</v>
      </c>
      <c r="F139" s="9">
        <f t="shared" si="7"/>
        <v>2.5</v>
      </c>
      <c r="G139" s="13">
        <f t="shared" si="8"/>
        <v>2</v>
      </c>
    </row>
    <row r="140" spans="1:7" ht="15.75" thickBot="1">
      <c r="A140" s="1">
        <v>81361</v>
      </c>
      <c r="B140" s="1" t="s">
        <v>140</v>
      </c>
      <c r="C140" s="3" t="s">
        <v>158</v>
      </c>
      <c r="D140" s="6">
        <f t="shared" si="6"/>
      </c>
      <c r="E140" s="7"/>
      <c r="F140" s="9">
        <f t="shared" si="7"/>
        <v>0</v>
      </c>
      <c r="G140" s="13">
        <f t="shared" si="8"/>
        <v>2</v>
      </c>
    </row>
    <row r="141" spans="1:7" ht="15.75" thickBot="1">
      <c r="A141" s="1">
        <v>81362</v>
      </c>
      <c r="B141" s="1" t="s">
        <v>141</v>
      </c>
      <c r="C141" s="3" t="s">
        <v>158</v>
      </c>
      <c r="D141" s="6">
        <f t="shared" si="6"/>
      </c>
      <c r="E141" s="7"/>
      <c r="F141" s="9">
        <f t="shared" si="7"/>
        <v>0</v>
      </c>
      <c r="G141" s="13">
        <f t="shared" si="8"/>
        <v>2</v>
      </c>
    </row>
    <row r="142" spans="1:7" ht="15.75" thickBot="1">
      <c r="A142" s="1">
        <v>81363</v>
      </c>
      <c r="B142" s="1" t="s">
        <v>142</v>
      </c>
      <c r="C142" s="4">
        <v>15</v>
      </c>
      <c r="D142" s="6">
        <f t="shared" si="6"/>
        <v>50</v>
      </c>
      <c r="E142" s="7">
        <v>2</v>
      </c>
      <c r="F142" s="9">
        <f t="shared" si="7"/>
        <v>26</v>
      </c>
      <c r="G142" s="13">
        <f t="shared" si="8"/>
        <v>2</v>
      </c>
    </row>
    <row r="143" spans="1:7" ht="15.75" thickBot="1">
      <c r="A143" s="1">
        <v>81372</v>
      </c>
      <c r="B143" s="1" t="s">
        <v>143</v>
      </c>
      <c r="C143" s="4">
        <v>0</v>
      </c>
      <c r="D143" s="6">
        <f t="shared" si="6"/>
        <v>0</v>
      </c>
      <c r="E143" s="7">
        <v>40</v>
      </c>
      <c r="F143" s="9">
        <f t="shared" si="7"/>
        <v>20</v>
      </c>
      <c r="G143" s="13">
        <f t="shared" si="8"/>
        <v>2</v>
      </c>
    </row>
    <row r="144" spans="1:7" ht="15.75" thickBot="1">
      <c r="A144" s="1">
        <v>81373</v>
      </c>
      <c r="B144" s="1" t="s">
        <v>144</v>
      </c>
      <c r="C144" s="3"/>
      <c r="D144" s="6">
        <f t="shared" si="6"/>
      </c>
      <c r="E144" s="7"/>
      <c r="F144" s="9">
        <f t="shared" si="7"/>
        <v>0</v>
      </c>
      <c r="G144" s="13">
        <f t="shared" si="8"/>
        <v>2</v>
      </c>
    </row>
    <row r="145" spans="1:7" ht="15.75" thickBot="1">
      <c r="A145" s="1">
        <v>81382</v>
      </c>
      <c r="B145" s="1" t="s">
        <v>145</v>
      </c>
      <c r="C145" s="3"/>
      <c r="D145" s="6">
        <f t="shared" si="6"/>
      </c>
      <c r="E145" s="7"/>
      <c r="F145" s="9">
        <f t="shared" si="7"/>
        <v>0</v>
      </c>
      <c r="G145" s="13">
        <f t="shared" si="8"/>
        <v>2</v>
      </c>
    </row>
    <row r="146" spans="1:7" ht="15.75" thickBot="1">
      <c r="A146" s="1">
        <v>81383</v>
      </c>
      <c r="B146" s="1" t="s">
        <v>146</v>
      </c>
      <c r="C146" s="3"/>
      <c r="D146" s="6">
        <f t="shared" si="6"/>
      </c>
      <c r="E146" s="7"/>
      <c r="F146" s="9">
        <f t="shared" si="7"/>
        <v>0</v>
      </c>
      <c r="G146" s="13">
        <f t="shared" si="8"/>
        <v>2</v>
      </c>
    </row>
    <row r="147" spans="1:7" ht="15.75" thickBot="1">
      <c r="A147" s="1">
        <v>81386</v>
      </c>
      <c r="B147" s="1" t="s">
        <v>147</v>
      </c>
      <c r="C147" s="3"/>
      <c r="D147" s="6">
        <f t="shared" si="6"/>
      </c>
      <c r="E147" s="7"/>
      <c r="F147" s="9">
        <f t="shared" si="7"/>
        <v>0</v>
      </c>
      <c r="G147" s="13">
        <f t="shared" si="8"/>
        <v>2</v>
      </c>
    </row>
    <row r="148" spans="1:7" ht="15.75" thickBot="1">
      <c r="A148" s="1">
        <v>81387</v>
      </c>
      <c r="B148" s="1" t="s">
        <v>148</v>
      </c>
      <c r="C148" s="3"/>
      <c r="D148" s="6">
        <f t="shared" si="6"/>
      </c>
      <c r="E148" s="7"/>
      <c r="F148" s="9">
        <f t="shared" si="7"/>
        <v>0</v>
      </c>
      <c r="G148" s="13">
        <f t="shared" si="8"/>
        <v>2</v>
      </c>
    </row>
    <row r="149" spans="1:7" ht="15.75" thickBot="1">
      <c r="A149" s="1">
        <v>81389</v>
      </c>
      <c r="B149" s="1" t="s">
        <v>149</v>
      </c>
      <c r="C149" s="4">
        <v>10</v>
      </c>
      <c r="D149" s="6">
        <f t="shared" si="6"/>
        <v>33.33333333333333</v>
      </c>
      <c r="E149" s="7">
        <v>0</v>
      </c>
      <c r="F149" s="9">
        <f t="shared" si="7"/>
        <v>16.666666666666664</v>
      </c>
      <c r="G149" s="13">
        <f t="shared" si="8"/>
        <v>2</v>
      </c>
    </row>
    <row r="150" spans="1:7" ht="15.75" thickBot="1">
      <c r="A150" s="1">
        <v>81390</v>
      </c>
      <c r="B150" s="1" t="s">
        <v>150</v>
      </c>
      <c r="C150" s="4">
        <v>0</v>
      </c>
      <c r="D150" s="6">
        <f t="shared" si="6"/>
        <v>0</v>
      </c>
      <c r="E150" s="7">
        <v>30</v>
      </c>
      <c r="F150" s="9">
        <f t="shared" si="7"/>
        <v>15</v>
      </c>
      <c r="G150" s="13">
        <f t="shared" si="8"/>
        <v>2</v>
      </c>
    </row>
    <row r="151" spans="1:7" ht="15.75" thickBot="1">
      <c r="A151" s="1">
        <v>81391</v>
      </c>
      <c r="B151" s="1" t="s">
        <v>151</v>
      </c>
      <c r="C151" s="4">
        <v>11</v>
      </c>
      <c r="D151" s="6">
        <f t="shared" si="6"/>
        <v>36.666666666666664</v>
      </c>
      <c r="E151" s="7">
        <v>75</v>
      </c>
      <c r="F151" s="9">
        <f t="shared" si="7"/>
        <v>55.83333333333333</v>
      </c>
      <c r="G151" s="13">
        <f t="shared" si="8"/>
        <v>4</v>
      </c>
    </row>
    <row r="152" spans="1:7" ht="15">
      <c r="A152" s="1">
        <v>45066</v>
      </c>
      <c r="B152" s="1" t="s">
        <v>152</v>
      </c>
      <c r="C152" s="4">
        <v>5</v>
      </c>
      <c r="D152" s="6">
        <f t="shared" si="6"/>
        <v>16.666666666666664</v>
      </c>
      <c r="E152" s="7">
        <v>3</v>
      </c>
      <c r="F152" s="9">
        <f t="shared" si="7"/>
        <v>9.833333333333332</v>
      </c>
      <c r="G152" s="13">
        <f t="shared" si="8"/>
        <v>2</v>
      </c>
    </row>
  </sheetData>
  <sheetProtection/>
  <mergeCells count="7">
    <mergeCell ref="J7:M7"/>
    <mergeCell ref="J2:M2"/>
    <mergeCell ref="N2:P2"/>
    <mergeCell ref="J3:M3"/>
    <mergeCell ref="J4:M4"/>
    <mergeCell ref="J5:M5"/>
    <mergeCell ref="J6:M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Minko Markov</cp:lastModifiedBy>
  <dcterms:created xsi:type="dcterms:W3CDTF">2016-09-01T14:19:59Z</dcterms:created>
  <dcterms:modified xsi:type="dcterms:W3CDTF">2016-09-07T10:57:24Z</dcterms:modified>
  <cp:category/>
  <cp:version/>
  <cp:contentType/>
  <cp:contentStatus/>
</cp:coreProperties>
</file>