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22692" windowHeight="8712" activeTab="0"/>
  </bookViews>
  <sheets>
    <sheet name="Protocols--UTF8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<sst xmlns="http://schemas.openxmlformats.org/spreadsheetml/2006/main" count="79" uniqueCount="79">
  <si>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Студент</t>
  </si>
  <si>
    <t>Артем Александрович Никифоров</t>
  </si>
  <si>
    <t>Стефан Илчев Илев</t>
  </si>
  <si>
    <t>Мартин Илиев Касапов</t>
  </si>
  <si>
    <t>Симеон Митков Стоев</t>
  </si>
  <si>
    <t>Златислав Колев Колев</t>
  </si>
  <si>
    <t>Николай Михайлович Рибин</t>
  </si>
  <si>
    <t>Добромира Росенова Лозева</t>
  </si>
  <si>
    <t>Иван Пламенов Борисов</t>
  </si>
  <si>
    <t>Веселка Манушева Иванова</t>
  </si>
  <si>
    <t>Димо Иванов Бойчев</t>
  </si>
  <si>
    <t>Кирил Николаев Павлов</t>
  </si>
  <si>
    <t>Филип Радославов Грозданов</t>
  </si>
  <si>
    <t>Николай Мариянов Димитров</t>
  </si>
  <si>
    <t>Ерол Салих Хаджи</t>
  </si>
  <si>
    <t>Илиян Магдаленов Барзев</t>
  </si>
  <si>
    <t>Пламена Валентинова Въндева</t>
  </si>
  <si>
    <t>Ваня Руменова Иванова</t>
  </si>
  <si>
    <t>Стоян Цветанов Томицин</t>
  </si>
  <si>
    <t>Мариела Емилова Тихова</t>
  </si>
  <si>
    <t>Богомила Калинова Пенева</t>
  </si>
  <si>
    <t>Павел Светославов Лазаров</t>
  </si>
  <si>
    <t>Николай Илиянов Йорданов</t>
  </si>
  <si>
    <t>Теодора Владимирова Петкова</t>
  </si>
  <si>
    <t>Владислава Венциславова Маркова</t>
  </si>
  <si>
    <t>Александър Илиев Кръстев</t>
  </si>
  <si>
    <t>Здравко Любенов Петров</t>
  </si>
  <si>
    <t>Мария Валентинова Нинова</t>
  </si>
  <si>
    <t>Николай Димитров Славков</t>
  </si>
  <si>
    <t>Виолета Валентинова Йотова</t>
  </si>
  <si>
    <t>Иван Насков Ангелов</t>
  </si>
  <si>
    <t>Елена Никола Радойчева</t>
  </si>
  <si>
    <t>Мартин Георгиев Пасков</t>
  </si>
  <si>
    <t>Илиян Сашев Попов</t>
  </si>
  <si>
    <t>Иван Севдалинов Иванов</t>
  </si>
  <si>
    <t>Тодор Борисов Борисов</t>
  </si>
  <si>
    <t>Пламена Мартинова Денинска</t>
  </si>
  <si>
    <t>Иван Павлинов Симеонов</t>
  </si>
  <si>
    <t>Гюляй Севани Сеид</t>
  </si>
  <si>
    <t>Стоян Станчев Стоименов</t>
  </si>
  <si>
    <t>Васил Христов Балездров</t>
  </si>
  <si>
    <t>Георги Петров Фитнев</t>
  </si>
  <si>
    <t>Елена Пламенова Фотева</t>
  </si>
  <si>
    <t>Радослав Христов Рашев</t>
  </si>
  <si>
    <t>Антон Панайотов Панайотов</t>
  </si>
  <si>
    <t>Теодора Тошева Циркова</t>
  </si>
  <si>
    <t>Даниела Георгиева Русева</t>
  </si>
  <si>
    <t>Теодор Николаев Димитров</t>
  </si>
  <si>
    <t>Ивелин Станимиров Станчев</t>
  </si>
  <si>
    <t>Иван Ясенов Желязков</t>
  </si>
  <si>
    <t>Гергана Стефанова Тюфекчиева</t>
  </si>
  <si>
    <t>Александър Руменов Маринов</t>
  </si>
  <si>
    <t>Диана Венелинова Гинева</t>
  </si>
  <si>
    <t>Борис Чавдаров Якимов</t>
  </si>
  <si>
    <t>Симона Антонова Дамянова</t>
  </si>
  <si>
    <t>Мартина Илиева Тонковска</t>
  </si>
  <si>
    <t>Димитър Емилов Кермедчиев</t>
  </si>
  <si>
    <t>Кристиан Мирославов Митов</t>
  </si>
  <si>
    <t>Димитър Панайотов Ценков</t>
  </si>
  <si>
    <t>Радослав Георгиев Георгиев</t>
  </si>
  <si>
    <t>Пламен Малинов Каращранов</t>
  </si>
  <si>
    <t>Димитър Атанасов Лазаров</t>
  </si>
  <si>
    <t>Михаела Сивориева Чуренска</t>
  </si>
  <si>
    <t>Денислав Райчев Първанов</t>
  </si>
  <si>
    <t>Григор Маринов Зотов</t>
  </si>
  <si>
    <t>Емилия Бориславова Банчева</t>
  </si>
  <si>
    <t>Григор Йорданов Зяпков</t>
  </si>
  <si>
    <t>Ф№</t>
  </si>
  <si>
    <t>%</t>
  </si>
  <si>
    <t>шестобална оценка</t>
  </si>
  <si>
    <t>точки (от 40)</t>
  </si>
  <si>
    <t>Явили се:</t>
  </si>
  <si>
    <t>Превръщане на проценти в оценка</t>
  </si>
  <si>
    <t>прагови ст-сти на процентите</t>
  </si>
  <si>
    <t>Двойки</t>
  </si>
  <si>
    <t>Тройки</t>
  </si>
  <si>
    <t>Четворки</t>
  </si>
  <si>
    <t>Петици</t>
  </si>
  <si>
    <t>Шестици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</si>
</sst>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Alignment="1">
      <alignment/>
    </xf>
    <xf numFmtId="0" fontId="36" fillId="33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34" borderId="13" xfId="0" applyFont="1" applyFill="1" applyBorder="1" applyAlignment="1">
      <alignment horizontal="left" wrapText="1"/>
    </xf>
    <xf numFmtId="0" fontId="37" fillId="34" borderId="13" xfId="0" applyFont="1" applyFill="1" applyBorder="1" applyAlignment="1">
      <alignment horizontal="center" wrapText="1"/>
    </xf>
    <xf numFmtId="0" fontId="36" fillId="33" borderId="0" xfId="0" applyFont="1" applyFill="1" applyAlignment="1">
      <alignment/>
    </xf>
    <xf numFmtId="0" fontId="0" fillId="35" borderId="0" xfId="0" applyFill="1" applyAlignment="1">
      <alignment/>
    </xf>
    <xf numFmtId="0" fontId="36" fillId="33" borderId="0" xfId="0" applyFont="1" applyFill="1" applyAlignment="1">
      <alignment horizontal="left"/>
    </xf>
    <xf numFmtId="0" fontId="36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44">
      <selection activeCell="C57" sqref="C57"/>
    </sheetView>
  </sheetViews>
  <sheetFormatPr defaultColWidth="9.140625" defaultRowHeight="15"/>
  <cols>
    <col min="1" max="1" width="7.8515625" style="1" customWidth="1"/>
    <col min="2" max="2" width="36.7109375" style="0" customWidth="1"/>
    <col min="3" max="3" width="8.8515625" style="0" customWidth="1"/>
    <col min="5" max="5" width="14.7109375" style="0" customWidth="1"/>
    <col min="6" max="13" width="0.2890625" style="0" customWidth="1"/>
  </cols>
  <sheetData>
    <row r="1" spans="1:5" ht="30" customHeight="1" thickBot="1" thickTop="1">
      <c r="A1" s="3" t="s">
        <v>67</v>
      </c>
      <c r="B1" s="2" t="s">
        <v>0</v>
      </c>
      <c r="C1" s="4" t="s">
        <v>70</v>
      </c>
      <c r="D1" s="3" t="s">
        <v>68</v>
      </c>
      <c r="E1" s="10" t="s">
        <v>69</v>
      </c>
    </row>
    <row r="2" spans="1:20" ht="16.5" thickBot="1" thickTop="1">
      <c r="A2" s="3">
        <v>80930</v>
      </c>
      <c r="B2" s="2" t="s">
        <v>1</v>
      </c>
      <c r="C2" s="3"/>
      <c r="D2" s="3">
        <f>IF(ISNUMBER(C2),(C2/40)*100,"")</f>
      </c>
      <c r="E2" s="11">
        <f>IF(NOT(ISNUMBER(D2)),"",IF(D2&lt;$R$3,2,IF(D2&lt;$R$4,3,IF(D2&lt;$R$5,4,IF(D2&lt;$R$6,5,6)))))</f>
      </c>
      <c r="N2" s="12" t="s">
        <v>72</v>
      </c>
      <c r="O2" s="12"/>
      <c r="P2" s="12"/>
      <c r="Q2" s="12"/>
      <c r="R2" s="13" t="s">
        <v>73</v>
      </c>
      <c r="S2" s="13"/>
      <c r="T2" s="13"/>
    </row>
    <row r="3" spans="1:20" ht="16.5" thickBot="1" thickTop="1">
      <c r="A3" s="3">
        <v>80990</v>
      </c>
      <c r="B3" s="2" t="s">
        <v>2</v>
      </c>
      <c r="C3" s="3">
        <v>11</v>
      </c>
      <c r="D3" s="3">
        <f aca="true" t="shared" si="0" ref="D3:D66">IF(ISNUMBER(C3),(C3/40)*100,"")</f>
        <v>27.500000000000004</v>
      </c>
      <c r="E3" s="11">
        <f aca="true" t="shared" si="1" ref="E3:E66">IF(NOT(ISNUMBER(D3)),"",IF(D3&lt;$R$3,2,IF(D3&lt;$R$4,3,IF(D3&lt;$R$5,4,IF(D3&lt;$R$6,5,6)))))</f>
        <v>2</v>
      </c>
      <c r="N3" s="14" t="str">
        <f>"под "&amp;$R$3&amp;"%:                   2"</f>
        <v>под 30%:                   2</v>
      </c>
      <c r="O3" s="14"/>
      <c r="P3" s="14"/>
      <c r="Q3" s="14"/>
      <c r="R3" s="7">
        <v>30</v>
      </c>
      <c r="S3" s="7"/>
      <c r="T3" s="7"/>
    </row>
    <row r="4" spans="1:20" ht="16.5" thickBot="1" thickTop="1">
      <c r="A4" s="3">
        <v>81073</v>
      </c>
      <c r="B4" s="2" t="s">
        <v>3</v>
      </c>
      <c r="C4" s="3"/>
      <c r="D4" s="3">
        <f t="shared" si="0"/>
      </c>
      <c r="E4" s="11">
        <f t="shared" si="1"/>
      </c>
      <c r="N4" s="12" t="str">
        <f>"от "&amp;$R$3&amp;"% до "&amp;$R$4&amp;"%:       3"</f>
        <v>от 30% до 55%:       3</v>
      </c>
      <c r="O4" s="12"/>
      <c r="P4" s="12"/>
      <c r="Q4" s="12"/>
      <c r="R4" s="7">
        <v>55</v>
      </c>
      <c r="S4" s="7"/>
      <c r="T4" s="7"/>
    </row>
    <row r="5" spans="1:20" ht="16.5" thickBot="1" thickTop="1">
      <c r="A5" s="3">
        <v>81095</v>
      </c>
      <c r="B5" s="2" t="s">
        <v>4</v>
      </c>
      <c r="C5" s="3">
        <v>0</v>
      </c>
      <c r="D5" s="3">
        <f t="shared" si="0"/>
        <v>0</v>
      </c>
      <c r="E5" s="11">
        <f t="shared" si="1"/>
        <v>2</v>
      </c>
      <c r="N5" s="15" t="str">
        <f>"от "&amp;$R$4&amp;"% до "&amp;$R$5&amp;"%:       4"</f>
        <v>от 55% до 70%:       4</v>
      </c>
      <c r="O5" s="15"/>
      <c r="P5" s="15"/>
      <c r="Q5" s="15"/>
      <c r="R5" s="7">
        <v>70</v>
      </c>
      <c r="S5" s="7"/>
      <c r="T5" s="7"/>
    </row>
    <row r="6" spans="1:20" ht="16.5" thickBot="1" thickTop="1">
      <c r="A6" s="3">
        <v>81101</v>
      </c>
      <c r="B6" s="2" t="s">
        <v>5</v>
      </c>
      <c r="C6" s="3"/>
      <c r="D6" s="3">
        <f t="shared" si="0"/>
      </c>
      <c r="E6" s="11">
        <f t="shared" si="1"/>
      </c>
      <c r="N6" s="15" t="str">
        <f>"от "&amp;$R$5&amp;"% до "&amp;$R$6&amp;"%:       5"</f>
        <v>от 70% до 85%:       5</v>
      </c>
      <c r="O6" s="15"/>
      <c r="P6" s="15"/>
      <c r="Q6" s="15"/>
      <c r="R6" s="7">
        <v>85</v>
      </c>
      <c r="S6" s="7"/>
      <c r="T6" s="7"/>
    </row>
    <row r="7" spans="1:20" ht="16.5" thickBot="1" thickTop="1">
      <c r="A7" s="3">
        <v>81115</v>
      </c>
      <c r="B7" s="2" t="s">
        <v>6</v>
      </c>
      <c r="C7" s="3">
        <v>10</v>
      </c>
      <c r="D7" s="3">
        <f t="shared" si="0"/>
        <v>25</v>
      </c>
      <c r="E7" s="11">
        <f t="shared" si="1"/>
        <v>2</v>
      </c>
      <c r="N7" s="12" t="str">
        <f>"над "&amp;$R$6&amp;"%:                   6"</f>
        <v>над 85%:                   6</v>
      </c>
      <c r="O7" s="12"/>
      <c r="P7" s="12"/>
      <c r="Q7" s="12"/>
      <c r="R7" s="7"/>
      <c r="S7" s="7"/>
      <c r="T7" s="7"/>
    </row>
    <row r="8" spans="1:20" ht="16.5" thickBot="1" thickTop="1">
      <c r="A8" s="3">
        <v>81124</v>
      </c>
      <c r="B8" s="2" t="s">
        <v>7</v>
      </c>
      <c r="C8" s="3">
        <v>2</v>
      </c>
      <c r="D8" s="3">
        <f t="shared" si="0"/>
        <v>5</v>
      </c>
      <c r="E8" s="11">
        <f t="shared" si="1"/>
        <v>2</v>
      </c>
      <c r="N8" s="7"/>
      <c r="O8" s="7"/>
      <c r="P8" s="7"/>
      <c r="Q8" s="7"/>
      <c r="R8" s="7"/>
      <c r="S8" s="7"/>
      <c r="T8" s="7"/>
    </row>
    <row r="9" spans="1:20" ht="16.5" thickBot="1" thickTop="1">
      <c r="A9" s="3">
        <v>81134</v>
      </c>
      <c r="B9" s="2" t="s">
        <v>8</v>
      </c>
      <c r="C9" s="3"/>
      <c r="D9" s="3">
        <f t="shared" si="0"/>
      </c>
      <c r="E9" s="11">
        <f t="shared" si="1"/>
      </c>
      <c r="N9" s="8" t="s">
        <v>74</v>
      </c>
      <c r="O9" s="7"/>
      <c r="P9" s="5" t="s">
        <v>71</v>
      </c>
      <c r="Q9" s="6">
        <f>COUNTA(C2:C67)</f>
        <v>37</v>
      </c>
      <c r="R9" s="9"/>
      <c r="S9" s="7"/>
      <c r="T9" s="7"/>
    </row>
    <row r="10" spans="1:20" ht="16.5" thickBot="1" thickTop="1">
      <c r="A10" s="3">
        <v>81160</v>
      </c>
      <c r="B10" s="2" t="s">
        <v>9</v>
      </c>
      <c r="C10" s="3"/>
      <c r="D10" s="3">
        <f t="shared" si="0"/>
      </c>
      <c r="E10" s="11">
        <f t="shared" si="1"/>
      </c>
      <c r="N10" s="8">
        <f>COUNTIF(E2:E67,"= 2.0")</f>
        <v>33</v>
      </c>
      <c r="O10" s="7"/>
      <c r="P10" s="9"/>
      <c r="Q10" s="9"/>
      <c r="R10" s="9"/>
      <c r="S10" s="7"/>
      <c r="T10" s="7"/>
    </row>
    <row r="11" spans="1:20" ht="16.5" thickBot="1" thickTop="1">
      <c r="A11" s="3">
        <v>81176</v>
      </c>
      <c r="B11" s="2" t="s">
        <v>10</v>
      </c>
      <c r="C11" s="3"/>
      <c r="D11" s="3">
        <f t="shared" si="0"/>
      </c>
      <c r="E11" s="11">
        <f t="shared" si="1"/>
      </c>
      <c r="N11" s="7"/>
      <c r="O11" s="7"/>
      <c r="P11" s="7"/>
      <c r="Q11" s="7"/>
      <c r="R11" s="7"/>
      <c r="S11" s="7"/>
      <c r="T11" s="7"/>
    </row>
    <row r="12" spans="1:20" ht="16.5" thickBot="1" thickTop="1">
      <c r="A12" s="3">
        <v>81177</v>
      </c>
      <c r="B12" s="2" t="s">
        <v>11</v>
      </c>
      <c r="C12" s="3"/>
      <c r="D12" s="3">
        <f t="shared" si="0"/>
      </c>
      <c r="E12" s="11">
        <f t="shared" si="1"/>
      </c>
      <c r="N12" s="8" t="s">
        <v>75</v>
      </c>
      <c r="O12" s="7"/>
      <c r="P12" s="7"/>
      <c r="Q12" s="7"/>
      <c r="R12" s="7"/>
      <c r="S12" s="7"/>
      <c r="T12" s="7"/>
    </row>
    <row r="13" spans="1:20" ht="16.5" thickBot="1" thickTop="1">
      <c r="A13" s="3">
        <v>81178</v>
      </c>
      <c r="B13" s="2" t="s">
        <v>12</v>
      </c>
      <c r="C13" s="3"/>
      <c r="D13" s="3">
        <f t="shared" si="0"/>
      </c>
      <c r="E13" s="11">
        <f t="shared" si="1"/>
      </c>
      <c r="N13" s="8">
        <f>COUNTIF(E2:E67,"= 3.0")</f>
        <v>4</v>
      </c>
      <c r="O13" s="7"/>
      <c r="P13" s="7"/>
      <c r="Q13" s="7"/>
      <c r="R13" s="7"/>
      <c r="S13" s="7"/>
      <c r="T13" s="7"/>
    </row>
    <row r="14" spans="1:20" ht="16.5" thickBot="1" thickTop="1">
      <c r="A14" s="3">
        <v>81200</v>
      </c>
      <c r="B14" s="2" t="s">
        <v>13</v>
      </c>
      <c r="C14" s="3">
        <v>5</v>
      </c>
      <c r="D14" s="3">
        <f t="shared" si="0"/>
        <v>12.5</v>
      </c>
      <c r="E14" s="11">
        <f t="shared" si="1"/>
        <v>2</v>
      </c>
      <c r="N14" s="7"/>
      <c r="O14" s="7"/>
      <c r="P14" s="7"/>
      <c r="Q14" s="7"/>
      <c r="R14" s="7"/>
      <c r="S14" s="7"/>
      <c r="T14" s="7"/>
    </row>
    <row r="15" spans="1:20" ht="16.5" thickBot="1" thickTop="1">
      <c r="A15" s="3">
        <v>81201</v>
      </c>
      <c r="B15" s="2" t="s">
        <v>14</v>
      </c>
      <c r="C15" s="3"/>
      <c r="D15" s="3">
        <f t="shared" si="0"/>
      </c>
      <c r="E15" s="11">
        <f t="shared" si="1"/>
      </c>
      <c r="N15" s="8" t="s">
        <v>76</v>
      </c>
      <c r="O15" s="7"/>
      <c r="P15" s="7"/>
      <c r="Q15" s="7"/>
      <c r="R15" s="7"/>
      <c r="S15" s="7"/>
      <c r="T15" s="7"/>
    </row>
    <row r="16" spans="1:20" ht="16.5" thickBot="1" thickTop="1">
      <c r="A16" s="3">
        <v>81217</v>
      </c>
      <c r="B16" s="2" t="s">
        <v>15</v>
      </c>
      <c r="C16" s="3"/>
      <c r="D16" s="3">
        <f t="shared" si="0"/>
      </c>
      <c r="E16" s="11">
        <f t="shared" si="1"/>
      </c>
      <c r="N16" s="8">
        <f>COUNTIF(E2:E67,"= 4.0")</f>
        <v>0</v>
      </c>
      <c r="O16" s="7"/>
      <c r="P16" s="7"/>
      <c r="Q16" s="7"/>
      <c r="R16" s="7"/>
      <c r="S16" s="7"/>
      <c r="T16" s="7"/>
    </row>
    <row r="17" spans="1:20" ht="16.5" thickBot="1" thickTop="1">
      <c r="A17" s="3">
        <v>81233</v>
      </c>
      <c r="B17" s="2" t="s">
        <v>16</v>
      </c>
      <c r="C17" s="3"/>
      <c r="D17" s="3">
        <f t="shared" si="0"/>
      </c>
      <c r="E17" s="11">
        <f t="shared" si="1"/>
      </c>
      <c r="N17" s="7"/>
      <c r="O17" s="7"/>
      <c r="P17" s="7"/>
      <c r="Q17" s="7"/>
      <c r="R17" s="7"/>
      <c r="S17" s="7"/>
      <c r="T17" s="7"/>
    </row>
    <row r="18" spans="1:20" ht="16.5" thickBot="1" thickTop="1">
      <c r="A18" s="3">
        <v>81249</v>
      </c>
      <c r="B18" s="2" t="s">
        <v>17</v>
      </c>
      <c r="C18" s="3"/>
      <c r="D18" s="3">
        <f t="shared" si="0"/>
      </c>
      <c r="E18" s="11">
        <f t="shared" si="1"/>
      </c>
      <c r="N18" s="8" t="s">
        <v>77</v>
      </c>
      <c r="O18" s="7"/>
      <c r="P18" s="7"/>
      <c r="Q18" s="7"/>
      <c r="R18" s="7"/>
      <c r="S18" s="7"/>
      <c r="T18" s="7"/>
    </row>
    <row r="19" spans="1:20" ht="16.5" thickBot="1" thickTop="1">
      <c r="A19" s="3">
        <v>81250</v>
      </c>
      <c r="B19" s="2" t="s">
        <v>18</v>
      </c>
      <c r="C19" s="3"/>
      <c r="D19" s="3">
        <f t="shared" si="0"/>
      </c>
      <c r="E19" s="11">
        <f t="shared" si="1"/>
      </c>
      <c r="N19" s="8">
        <f>COUNTIF(E2:E67,"= 5.0")</f>
        <v>0</v>
      </c>
      <c r="O19" s="7"/>
      <c r="P19" s="7"/>
      <c r="Q19" s="7"/>
      <c r="R19" s="7"/>
      <c r="S19" s="7"/>
      <c r="T19" s="7"/>
    </row>
    <row r="20" spans="1:20" ht="16.5" thickBot="1" thickTop="1">
      <c r="A20" s="3">
        <v>81254</v>
      </c>
      <c r="B20" s="2" t="s">
        <v>19</v>
      </c>
      <c r="C20" s="3">
        <v>5</v>
      </c>
      <c r="D20" s="3">
        <f t="shared" si="0"/>
        <v>12.5</v>
      </c>
      <c r="E20" s="11">
        <f t="shared" si="1"/>
        <v>2</v>
      </c>
      <c r="N20" s="7"/>
      <c r="O20" s="7"/>
      <c r="P20" s="7"/>
      <c r="Q20" s="7"/>
      <c r="R20" s="7"/>
      <c r="S20" s="7"/>
      <c r="T20" s="7"/>
    </row>
    <row r="21" spans="1:20" ht="16.5" thickBot="1" thickTop="1">
      <c r="A21" s="3">
        <v>81256</v>
      </c>
      <c r="B21" s="2" t="s">
        <v>20</v>
      </c>
      <c r="C21" s="3"/>
      <c r="D21" s="3">
        <f t="shared" si="0"/>
      </c>
      <c r="E21" s="11">
        <f t="shared" si="1"/>
      </c>
      <c r="N21" s="8" t="s">
        <v>78</v>
      </c>
      <c r="O21" s="7"/>
      <c r="P21" s="7"/>
      <c r="Q21" s="7"/>
      <c r="R21" s="7"/>
      <c r="S21" s="7"/>
      <c r="T21" s="7"/>
    </row>
    <row r="22" spans="1:20" ht="16.5" thickBot="1" thickTop="1">
      <c r="A22" s="3">
        <v>81263</v>
      </c>
      <c r="B22" s="2" t="s">
        <v>21</v>
      </c>
      <c r="C22" s="3">
        <v>8</v>
      </c>
      <c r="D22" s="3">
        <f t="shared" si="0"/>
        <v>20</v>
      </c>
      <c r="E22" s="11">
        <f t="shared" si="1"/>
        <v>2</v>
      </c>
      <c r="N22" s="8">
        <f>COUNTIF(E2:E67,"= 6.0")</f>
        <v>0</v>
      </c>
      <c r="O22" s="7"/>
      <c r="P22" s="7"/>
      <c r="Q22" s="7"/>
      <c r="R22" s="7"/>
      <c r="S22" s="7"/>
      <c r="T22" s="7"/>
    </row>
    <row r="23" spans="1:5" ht="16.5" thickBot="1" thickTop="1">
      <c r="A23" s="3">
        <v>81264</v>
      </c>
      <c r="B23" s="2" t="s">
        <v>22</v>
      </c>
      <c r="C23" s="3">
        <v>5</v>
      </c>
      <c r="D23" s="3">
        <f t="shared" si="0"/>
        <v>12.5</v>
      </c>
      <c r="E23" s="11">
        <f t="shared" si="1"/>
        <v>2</v>
      </c>
    </row>
    <row r="24" spans="1:5" ht="16.5" thickBot="1" thickTop="1">
      <c r="A24" s="3">
        <v>81269</v>
      </c>
      <c r="B24" s="2" t="s">
        <v>23</v>
      </c>
      <c r="C24" s="3"/>
      <c r="D24" s="3">
        <f t="shared" si="0"/>
      </c>
      <c r="E24" s="11">
        <f t="shared" si="1"/>
      </c>
    </row>
    <row r="25" spans="1:5" ht="16.5" thickBot="1" thickTop="1">
      <c r="A25" s="3">
        <v>81271</v>
      </c>
      <c r="B25" s="2" t="s">
        <v>24</v>
      </c>
      <c r="C25" s="3"/>
      <c r="D25" s="3">
        <f t="shared" si="0"/>
      </c>
      <c r="E25" s="11">
        <f t="shared" si="1"/>
      </c>
    </row>
    <row r="26" spans="1:5" ht="16.5" thickBot="1" thickTop="1">
      <c r="A26" s="3">
        <v>81273</v>
      </c>
      <c r="B26" s="2" t="s">
        <v>25</v>
      </c>
      <c r="C26" s="3"/>
      <c r="D26" s="3">
        <f t="shared" si="0"/>
      </c>
      <c r="E26" s="11">
        <f t="shared" si="1"/>
      </c>
    </row>
    <row r="27" spans="1:5" ht="16.5" thickBot="1" thickTop="1">
      <c r="A27" s="3">
        <v>81279</v>
      </c>
      <c r="B27" s="2" t="s">
        <v>26</v>
      </c>
      <c r="C27" s="3">
        <v>5</v>
      </c>
      <c r="D27" s="3">
        <f t="shared" si="0"/>
        <v>12.5</v>
      </c>
      <c r="E27" s="11">
        <f t="shared" si="1"/>
        <v>2</v>
      </c>
    </row>
    <row r="28" spans="1:5" ht="16.5" thickBot="1" thickTop="1">
      <c r="A28" s="3">
        <v>81287</v>
      </c>
      <c r="B28" s="2" t="s">
        <v>27</v>
      </c>
      <c r="C28" s="3"/>
      <c r="D28" s="3">
        <f t="shared" si="0"/>
      </c>
      <c r="E28" s="11">
        <f t="shared" si="1"/>
      </c>
    </row>
    <row r="29" spans="1:5" ht="16.5" thickBot="1" thickTop="1">
      <c r="A29" s="3">
        <v>81289</v>
      </c>
      <c r="B29" s="2" t="s">
        <v>28</v>
      </c>
      <c r="C29" s="3"/>
      <c r="D29" s="3">
        <f t="shared" si="0"/>
      </c>
      <c r="E29" s="11">
        <f t="shared" si="1"/>
      </c>
    </row>
    <row r="30" spans="1:5" ht="16.5" thickBot="1" thickTop="1">
      <c r="A30" s="3">
        <v>81292</v>
      </c>
      <c r="B30" s="2" t="s">
        <v>29</v>
      </c>
      <c r="C30" s="3">
        <v>15</v>
      </c>
      <c r="D30" s="3">
        <f t="shared" si="0"/>
        <v>37.5</v>
      </c>
      <c r="E30" s="11">
        <f t="shared" si="1"/>
        <v>3</v>
      </c>
    </row>
    <row r="31" spans="1:5" ht="16.5" thickBot="1" thickTop="1">
      <c r="A31" s="3">
        <v>81294</v>
      </c>
      <c r="B31" s="2" t="s">
        <v>30</v>
      </c>
      <c r="C31" s="3">
        <v>18</v>
      </c>
      <c r="D31" s="3">
        <f t="shared" si="0"/>
        <v>45</v>
      </c>
      <c r="E31" s="11">
        <f t="shared" si="1"/>
        <v>3</v>
      </c>
    </row>
    <row r="32" spans="1:5" ht="16.5" thickBot="1" thickTop="1">
      <c r="A32" s="3">
        <v>81296</v>
      </c>
      <c r="B32" s="2" t="s">
        <v>31</v>
      </c>
      <c r="C32" s="3">
        <v>5</v>
      </c>
      <c r="D32" s="3">
        <f t="shared" si="0"/>
        <v>12.5</v>
      </c>
      <c r="E32" s="11">
        <f t="shared" si="1"/>
        <v>2</v>
      </c>
    </row>
    <row r="33" spans="1:5" ht="16.5" thickBot="1" thickTop="1">
      <c r="A33" s="3">
        <v>81300</v>
      </c>
      <c r="B33" s="2" t="s">
        <v>32</v>
      </c>
      <c r="C33" s="3">
        <v>11</v>
      </c>
      <c r="D33" s="3">
        <f t="shared" si="0"/>
        <v>27.500000000000004</v>
      </c>
      <c r="E33" s="11">
        <f t="shared" si="1"/>
        <v>2</v>
      </c>
    </row>
    <row r="34" spans="1:5" ht="16.5" thickBot="1" thickTop="1">
      <c r="A34" s="3">
        <v>81309</v>
      </c>
      <c r="B34" s="2" t="s">
        <v>33</v>
      </c>
      <c r="C34" s="3"/>
      <c r="D34" s="3">
        <f t="shared" si="0"/>
      </c>
      <c r="E34" s="11">
        <f t="shared" si="1"/>
      </c>
    </row>
    <row r="35" spans="1:5" ht="16.5" thickBot="1" thickTop="1">
      <c r="A35" s="3">
        <v>81322</v>
      </c>
      <c r="B35" s="2" t="s">
        <v>34</v>
      </c>
      <c r="C35" s="3">
        <v>2</v>
      </c>
      <c r="D35" s="3">
        <f t="shared" si="0"/>
        <v>5</v>
      </c>
      <c r="E35" s="11">
        <f t="shared" si="1"/>
        <v>2</v>
      </c>
    </row>
    <row r="36" spans="1:5" ht="16.5" thickBot="1" thickTop="1">
      <c r="A36" s="3">
        <v>81323</v>
      </c>
      <c r="B36" s="2" t="s">
        <v>35</v>
      </c>
      <c r="C36" s="3">
        <v>19</v>
      </c>
      <c r="D36" s="3">
        <f t="shared" si="0"/>
        <v>47.5</v>
      </c>
      <c r="E36" s="11">
        <f t="shared" si="1"/>
        <v>3</v>
      </c>
    </row>
    <row r="37" spans="1:5" ht="16.5" thickBot="1" thickTop="1">
      <c r="A37" s="3">
        <v>81329</v>
      </c>
      <c r="B37" s="2" t="s">
        <v>36</v>
      </c>
      <c r="C37" s="3">
        <v>2</v>
      </c>
      <c r="D37" s="3">
        <f t="shared" si="0"/>
        <v>5</v>
      </c>
      <c r="E37" s="11">
        <f t="shared" si="1"/>
        <v>2</v>
      </c>
    </row>
    <row r="38" spans="1:5" ht="16.5" thickBot="1" thickTop="1">
      <c r="A38" s="3">
        <v>81332</v>
      </c>
      <c r="B38" s="2" t="s">
        <v>37</v>
      </c>
      <c r="C38" s="3"/>
      <c r="D38" s="3">
        <f t="shared" si="0"/>
      </c>
      <c r="E38" s="11">
        <f t="shared" si="1"/>
      </c>
    </row>
    <row r="39" spans="1:5" ht="16.5" thickBot="1" thickTop="1">
      <c r="A39" s="3">
        <v>81338</v>
      </c>
      <c r="B39" s="2" t="s">
        <v>38</v>
      </c>
      <c r="C39" s="3">
        <v>6</v>
      </c>
      <c r="D39" s="3">
        <f t="shared" si="0"/>
        <v>15</v>
      </c>
      <c r="E39" s="11">
        <f t="shared" si="1"/>
        <v>2</v>
      </c>
    </row>
    <row r="40" spans="1:5" ht="16.5" thickBot="1" thickTop="1">
      <c r="A40" s="3">
        <v>81341</v>
      </c>
      <c r="B40" s="2" t="s">
        <v>39</v>
      </c>
      <c r="C40" s="3">
        <v>2</v>
      </c>
      <c r="D40" s="3">
        <f t="shared" si="0"/>
        <v>5</v>
      </c>
      <c r="E40" s="11">
        <f t="shared" si="1"/>
        <v>2</v>
      </c>
    </row>
    <row r="41" spans="1:5" ht="16.5" thickBot="1" thickTop="1">
      <c r="A41" s="3">
        <v>81351</v>
      </c>
      <c r="B41" s="2" t="s">
        <v>40</v>
      </c>
      <c r="C41" s="3">
        <v>6</v>
      </c>
      <c r="D41" s="3">
        <f t="shared" si="0"/>
        <v>15</v>
      </c>
      <c r="E41" s="11">
        <f t="shared" si="1"/>
        <v>2</v>
      </c>
    </row>
    <row r="42" spans="1:5" ht="16.5" thickBot="1" thickTop="1">
      <c r="A42" s="3">
        <v>81360</v>
      </c>
      <c r="B42" s="2" t="s">
        <v>41</v>
      </c>
      <c r="C42" s="3">
        <v>5</v>
      </c>
      <c r="D42" s="3">
        <f t="shared" si="0"/>
        <v>12.5</v>
      </c>
      <c r="E42" s="11">
        <f t="shared" si="1"/>
        <v>2</v>
      </c>
    </row>
    <row r="43" spans="1:5" ht="16.5" thickBot="1" thickTop="1">
      <c r="A43" s="3">
        <v>81368</v>
      </c>
      <c r="B43" s="2" t="s">
        <v>42</v>
      </c>
      <c r="C43" s="3">
        <v>19</v>
      </c>
      <c r="D43" s="3">
        <f t="shared" si="0"/>
        <v>47.5</v>
      </c>
      <c r="E43" s="11">
        <f t="shared" si="1"/>
        <v>3</v>
      </c>
    </row>
    <row r="44" spans="1:5" ht="16.5" thickBot="1" thickTop="1">
      <c r="A44" s="3">
        <v>81372</v>
      </c>
      <c r="B44" s="2" t="s">
        <v>43</v>
      </c>
      <c r="C44" s="3"/>
      <c r="D44" s="3">
        <f t="shared" si="0"/>
      </c>
      <c r="E44" s="11">
        <f t="shared" si="1"/>
      </c>
    </row>
    <row r="45" spans="1:5" ht="16.5" thickBot="1" thickTop="1">
      <c r="A45" s="3">
        <v>81373</v>
      </c>
      <c r="B45" s="2" t="s">
        <v>44</v>
      </c>
      <c r="C45" s="3"/>
      <c r="D45" s="3">
        <f t="shared" si="0"/>
      </c>
      <c r="E45" s="11">
        <f t="shared" si="1"/>
      </c>
    </row>
    <row r="46" spans="1:5" ht="16.5" thickBot="1" thickTop="1">
      <c r="A46" s="3">
        <v>81382</v>
      </c>
      <c r="B46" s="2" t="s">
        <v>45</v>
      </c>
      <c r="C46" s="3"/>
      <c r="D46" s="3">
        <f t="shared" si="0"/>
      </c>
      <c r="E46" s="11">
        <f t="shared" si="1"/>
      </c>
    </row>
    <row r="47" spans="1:5" ht="16.5" thickBot="1" thickTop="1">
      <c r="A47" s="3">
        <v>81386</v>
      </c>
      <c r="B47" s="2" t="s">
        <v>46</v>
      </c>
      <c r="C47" s="3">
        <v>0</v>
      </c>
      <c r="D47" s="3">
        <f t="shared" si="0"/>
        <v>0</v>
      </c>
      <c r="E47" s="11">
        <f t="shared" si="1"/>
        <v>2</v>
      </c>
    </row>
    <row r="48" spans="1:5" ht="16.5" thickBot="1" thickTop="1">
      <c r="A48" s="3">
        <v>81387</v>
      </c>
      <c r="B48" s="2" t="s">
        <v>47</v>
      </c>
      <c r="C48" s="3"/>
      <c r="D48" s="3">
        <f t="shared" si="0"/>
      </c>
      <c r="E48" s="11">
        <f t="shared" si="1"/>
      </c>
    </row>
    <row r="49" spans="1:5" ht="16.5" thickBot="1" thickTop="1">
      <c r="A49" s="3">
        <v>81389</v>
      </c>
      <c r="B49" s="2" t="s">
        <v>48</v>
      </c>
      <c r="C49" s="3"/>
      <c r="D49" s="3">
        <f t="shared" si="0"/>
      </c>
      <c r="E49" s="11">
        <f t="shared" si="1"/>
      </c>
    </row>
    <row r="50" spans="1:5" ht="16.5" thickBot="1" thickTop="1">
      <c r="A50" s="3">
        <v>81390</v>
      </c>
      <c r="B50" s="2" t="s">
        <v>49</v>
      </c>
      <c r="C50" s="3">
        <v>10</v>
      </c>
      <c r="D50" s="3">
        <f t="shared" si="0"/>
        <v>25</v>
      </c>
      <c r="E50" s="11">
        <f t="shared" si="1"/>
        <v>2</v>
      </c>
    </row>
    <row r="51" spans="1:5" ht="16.5" thickBot="1" thickTop="1">
      <c r="A51" s="3">
        <v>81391</v>
      </c>
      <c r="B51" s="2" t="s">
        <v>50</v>
      </c>
      <c r="C51" s="3">
        <v>2</v>
      </c>
      <c r="D51" s="3">
        <f t="shared" si="0"/>
        <v>5</v>
      </c>
      <c r="E51" s="11">
        <f t="shared" si="1"/>
        <v>2</v>
      </c>
    </row>
    <row r="52" spans="1:5" ht="16.5" thickBot="1" thickTop="1">
      <c r="A52" s="3">
        <v>80521</v>
      </c>
      <c r="B52" s="2" t="s">
        <v>51</v>
      </c>
      <c r="C52" s="3">
        <v>11</v>
      </c>
      <c r="D52" s="3">
        <f t="shared" si="0"/>
        <v>27.500000000000004</v>
      </c>
      <c r="E52" s="11">
        <f t="shared" si="1"/>
        <v>2</v>
      </c>
    </row>
    <row r="53" spans="1:5" ht="16.5" thickBot="1" thickTop="1">
      <c r="A53" s="3">
        <v>80892</v>
      </c>
      <c r="B53" s="2" t="s">
        <v>52</v>
      </c>
      <c r="C53" s="3">
        <v>2</v>
      </c>
      <c r="D53" s="3">
        <f t="shared" si="0"/>
        <v>5</v>
      </c>
      <c r="E53" s="11">
        <f t="shared" si="1"/>
        <v>2</v>
      </c>
    </row>
    <row r="54" spans="1:5" ht="16.5" thickBot="1" thickTop="1">
      <c r="A54" s="3">
        <v>80900</v>
      </c>
      <c r="B54" s="2" t="s">
        <v>53</v>
      </c>
      <c r="C54" s="3">
        <v>5</v>
      </c>
      <c r="D54" s="3">
        <f t="shared" si="0"/>
        <v>12.5</v>
      </c>
      <c r="E54" s="11">
        <f t="shared" si="1"/>
        <v>2</v>
      </c>
    </row>
    <row r="55" spans="1:5" ht="16.5" thickBot="1" thickTop="1">
      <c r="A55" s="3">
        <v>80921</v>
      </c>
      <c r="B55" s="2" t="s">
        <v>54</v>
      </c>
      <c r="C55" s="3">
        <v>8</v>
      </c>
      <c r="D55" s="3">
        <f t="shared" si="0"/>
        <v>20</v>
      </c>
      <c r="E55" s="11">
        <f t="shared" si="1"/>
        <v>2</v>
      </c>
    </row>
    <row r="56" spans="1:5" ht="16.5" thickBot="1" thickTop="1">
      <c r="A56" s="3">
        <v>80928</v>
      </c>
      <c r="B56" s="2" t="s">
        <v>55</v>
      </c>
      <c r="C56" s="3">
        <v>11</v>
      </c>
      <c r="D56" s="3">
        <f t="shared" si="0"/>
        <v>27.500000000000004</v>
      </c>
      <c r="E56" s="11">
        <f t="shared" si="1"/>
        <v>2</v>
      </c>
    </row>
    <row r="57" spans="1:5" ht="16.5" thickBot="1" thickTop="1">
      <c r="A57" s="3">
        <v>80943</v>
      </c>
      <c r="B57" s="2" t="s">
        <v>56</v>
      </c>
      <c r="C57" s="3">
        <v>9</v>
      </c>
      <c r="D57" s="3">
        <f t="shared" si="0"/>
        <v>22.5</v>
      </c>
      <c r="E57" s="11">
        <f t="shared" si="1"/>
        <v>2</v>
      </c>
    </row>
    <row r="58" spans="1:5" ht="16.5" thickBot="1" thickTop="1">
      <c r="A58" s="3">
        <v>80998</v>
      </c>
      <c r="B58" s="2" t="s">
        <v>57</v>
      </c>
      <c r="C58" s="3"/>
      <c r="D58" s="3">
        <f t="shared" si="0"/>
      </c>
      <c r="E58" s="11">
        <f t="shared" si="1"/>
      </c>
    </row>
    <row r="59" spans="1:5" ht="16.5" thickBot="1" thickTop="1">
      <c r="A59" s="3">
        <v>81000</v>
      </c>
      <c r="B59" s="2" t="s">
        <v>58</v>
      </c>
      <c r="C59" s="3">
        <v>9</v>
      </c>
      <c r="D59" s="3">
        <f t="shared" si="0"/>
        <v>22.5</v>
      </c>
      <c r="E59" s="11">
        <f t="shared" si="1"/>
        <v>2</v>
      </c>
    </row>
    <row r="60" spans="1:5" ht="16.5" thickBot="1" thickTop="1">
      <c r="A60" s="3">
        <v>81030</v>
      </c>
      <c r="B60" s="2" t="s">
        <v>59</v>
      </c>
      <c r="C60" s="3">
        <v>0</v>
      </c>
      <c r="D60" s="3">
        <f t="shared" si="0"/>
        <v>0</v>
      </c>
      <c r="E60" s="11">
        <f t="shared" si="1"/>
        <v>2</v>
      </c>
    </row>
    <row r="61" spans="1:5" ht="16.5" thickBot="1" thickTop="1">
      <c r="A61" s="3">
        <v>81040</v>
      </c>
      <c r="B61" s="2" t="s">
        <v>60</v>
      </c>
      <c r="C61" s="3">
        <v>5</v>
      </c>
      <c r="D61" s="3">
        <f t="shared" si="0"/>
        <v>12.5</v>
      </c>
      <c r="E61" s="11">
        <f t="shared" si="1"/>
        <v>2</v>
      </c>
    </row>
    <row r="62" spans="1:5" ht="16.5" thickBot="1" thickTop="1">
      <c r="A62" s="3">
        <v>81047</v>
      </c>
      <c r="B62" s="2" t="s">
        <v>61</v>
      </c>
      <c r="C62" s="3">
        <v>1</v>
      </c>
      <c r="D62" s="3">
        <f t="shared" si="0"/>
        <v>2.5</v>
      </c>
      <c r="E62" s="11">
        <f t="shared" si="1"/>
        <v>2</v>
      </c>
    </row>
    <row r="63" spans="1:5" ht="16.5" thickBot="1" thickTop="1">
      <c r="A63" s="3">
        <v>81126</v>
      </c>
      <c r="B63" s="2" t="s">
        <v>62</v>
      </c>
      <c r="C63" s="3">
        <v>0</v>
      </c>
      <c r="D63" s="3">
        <f t="shared" si="0"/>
        <v>0</v>
      </c>
      <c r="E63" s="11">
        <f t="shared" si="1"/>
        <v>2</v>
      </c>
    </row>
    <row r="64" spans="1:5" ht="16.5" thickBot="1" thickTop="1">
      <c r="A64" s="3">
        <v>81136</v>
      </c>
      <c r="B64" s="2" t="s">
        <v>63</v>
      </c>
      <c r="C64" s="3"/>
      <c r="D64" s="3">
        <f t="shared" si="0"/>
      </c>
      <c r="E64" s="11">
        <f t="shared" si="1"/>
      </c>
    </row>
    <row r="65" spans="1:5" ht="16.5" thickBot="1" thickTop="1">
      <c r="A65" s="3">
        <v>81152</v>
      </c>
      <c r="B65" s="2" t="s">
        <v>64</v>
      </c>
      <c r="C65" s="3">
        <v>5</v>
      </c>
      <c r="D65" s="3">
        <f t="shared" si="0"/>
        <v>12.5</v>
      </c>
      <c r="E65" s="11">
        <f t="shared" si="1"/>
        <v>2</v>
      </c>
    </row>
    <row r="66" spans="1:5" ht="16.5" thickBot="1" thickTop="1">
      <c r="A66" s="3">
        <v>81159</v>
      </c>
      <c r="B66" s="2" t="s">
        <v>65</v>
      </c>
      <c r="C66" s="3">
        <v>0</v>
      </c>
      <c r="D66" s="3">
        <f t="shared" si="0"/>
        <v>0</v>
      </c>
      <c r="E66" s="11">
        <f t="shared" si="1"/>
        <v>2</v>
      </c>
    </row>
    <row r="67" spans="1:5" ht="16.5" thickBot="1" thickTop="1">
      <c r="A67" s="3">
        <v>81185</v>
      </c>
      <c r="B67" s="2" t="s">
        <v>66</v>
      </c>
      <c r="C67" s="3"/>
      <c r="D67" s="3">
        <f>IF(ISNUMBER(C67),(C67/40)*100,"")</f>
      </c>
      <c r="E67" s="11">
        <f>IF(NOT(ISNUMBER(D67)),"",IF(D67&lt;$R$3,2,IF(D67&lt;$R$4,3,IF(D67&lt;$R$5,4,IF(D67&lt;$R$6,5,6)))))</f>
      </c>
    </row>
    <row r="68" ht="15" thickTop="1"/>
  </sheetData>
  <sheetProtection/>
  <mergeCells count="7">
    <mergeCell ref="N7:Q7"/>
    <mergeCell ref="N2:Q2"/>
    <mergeCell ref="R2:T2"/>
    <mergeCell ref="N3:Q3"/>
    <mergeCell ref="N4:Q4"/>
    <mergeCell ref="N5:Q5"/>
    <mergeCell ref="N6:Q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2017-08-28T08:17:32Z</dcterms:created>
  <dcterms:modified xsi:type="dcterms:W3CDTF">2017-09-08T11:55:52Z</dcterms:modified>
  <cp:category/>
  <cp:version/>
  <cp:contentType/>
  <cp:contentStatus/>
</cp:coreProperties>
</file>