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22-Feb--UTF8" sheetId="1" r:id="rId1"/>
  </sheets>
  <definedNames/>
  <calcPr fullCalcOnLoad="1"/>
</workbook>
</file>

<file path=xl/sharedStrings.xml><?xml version="1.0" encoding="utf-8"?>
<sst xmlns="http://schemas.openxmlformats.org/spreadsheetml/2006/main" count="43" uniqueCount="14">
  <si>
    <t>Ф№</t>
  </si>
  <si>
    <t>дом 1</t>
  </si>
  <si>
    <t>дом 2</t>
  </si>
  <si>
    <t>дом 3</t>
  </si>
  <si>
    <t>семестр. контролно</t>
  </si>
  <si>
    <t>изпит, %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</si>
  <si>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</si>
  <si>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</si>
  <si>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</si>
  <si>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</si>
  <si>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# явили се на изпит:</t>
  </si>
  <si>
    <t/>
  </si>
  <si>
    <t>практикум, оценка</t>
  </si>
  <si>
    <t>практикум, бонус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</si>
</sst>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>
        <color theme="0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7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36" fillId="35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7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7" borderId="15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4" borderId="15" xfId="0" applyFill="1" applyBorder="1" applyAlignment="1">
      <alignment wrapText="1"/>
    </xf>
    <xf numFmtId="0" fontId="36" fillId="35" borderId="16" xfId="0" applyFont="1" applyFill="1" applyBorder="1" applyAlignment="1">
      <alignment horizontal="center" wrapText="1"/>
    </xf>
    <xf numFmtId="0" fontId="37" fillId="36" borderId="0" xfId="0" applyFont="1" applyFill="1" applyAlignment="1">
      <alignment horizontal="left"/>
    </xf>
    <xf numFmtId="0" fontId="0" fillId="0" borderId="0" xfId="0" applyAlignment="1">
      <alignment/>
    </xf>
    <xf numFmtId="0" fontId="37" fillId="36" borderId="0" xfId="0" applyFont="1" applyFill="1" applyAlignment="1">
      <alignment/>
    </xf>
    <xf numFmtId="0" fontId="37" fillId="36" borderId="0" xfId="0" applyFont="1" applyFill="1" applyBorder="1" applyAlignment="1">
      <alignment horizontal="left"/>
    </xf>
    <xf numFmtId="0" fontId="37" fillId="36" borderId="0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37" fillId="36" borderId="0" xfId="0" applyFont="1" applyFill="1" applyAlignment="1">
      <alignment/>
    </xf>
    <xf numFmtId="0" fontId="0" fillId="38" borderId="0" xfId="0" applyFill="1" applyAlignment="1">
      <alignment/>
    </xf>
    <xf numFmtId="0" fontId="37" fillId="3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7" fillId="36" borderId="0" xfId="0" applyFont="1" applyFill="1" applyBorder="1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140625" style="0" customWidth="1"/>
    <col min="5" max="5" width="13.421875" style="0" customWidth="1"/>
    <col min="7" max="7" width="10.421875" style="0" customWidth="1"/>
    <col min="8" max="8" width="17.140625" style="0" customWidth="1"/>
    <col min="9" max="10" width="11.421875" style="0" customWidth="1"/>
    <col min="13" max="13" width="10.140625" style="0" customWidth="1"/>
  </cols>
  <sheetData>
    <row r="1" spans="1:10" ht="29.25" customHeight="1" thickBot="1">
      <c r="A1" s="4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8" t="s">
        <v>5</v>
      </c>
      <c r="G1" s="19" t="s">
        <v>6</v>
      </c>
      <c r="H1" s="20" t="s">
        <v>7</v>
      </c>
      <c r="I1" s="35" t="s">
        <v>12</v>
      </c>
      <c r="J1" s="35" t="s">
        <v>13</v>
      </c>
    </row>
    <row r="2" spans="1:18" ht="15" thickBot="1" thickTop="1">
      <c r="A2" s="3">
        <v>81448</v>
      </c>
      <c r="B2" s="5"/>
      <c r="C2" s="5"/>
      <c r="D2" s="5"/>
      <c r="E2" s="10">
        <v>0</v>
      </c>
      <c r="F2" s="11" t="s">
        <v>11</v>
      </c>
      <c r="G2" s="8">
        <f>IF(F2="","",B2*0.033+C2*0.033+D2*0.034+E2*0.45+F2*0.45+J2)</f>
      </c>
      <c r="H2" s="9" t="str">
        <f>IF(F2="","не се яви",IF(G2&lt;$P$3,"слаб 2",IF(G2&lt;$P$4,"среден 3",IF(G2&lt;$P$5,"добър 4",IF(G2&lt;$P$6,"мн. добър 5","отличен 6")))))</f>
        <v>не се яви</v>
      </c>
      <c r="I2" s="1"/>
      <c r="J2" s="1">
        <f>IF(I2="",0,IF(I2="3",4,IF(I2="4",8,IF(I2="5",12,16))))</f>
        <v>0</v>
      </c>
      <c r="L2" s="29" t="s">
        <v>8</v>
      </c>
      <c r="M2" s="29"/>
      <c r="N2" s="29"/>
      <c r="O2" s="29"/>
      <c r="P2" s="30" t="s">
        <v>9</v>
      </c>
      <c r="Q2" s="30"/>
      <c r="R2" s="30"/>
    </row>
    <row r="3" spans="1:18" ht="15" thickBot="1" thickTop="1">
      <c r="A3" s="2">
        <v>81683</v>
      </c>
      <c r="B3" s="5"/>
      <c r="C3" s="5"/>
      <c r="D3" s="5"/>
      <c r="E3" s="6">
        <v>0</v>
      </c>
      <c r="F3" s="7" t="s">
        <v>11</v>
      </c>
      <c r="G3" s="8">
        <f aca="true" t="shared" si="0" ref="G3:G66">IF(F3="","",B3*0.033+C3*0.033+D3*0.034+E3*0.45+F3*0.45+J3)</f>
      </c>
      <c r="H3" s="9" t="str">
        <f aca="true" t="shared" si="1" ref="H3:H66">IF(F3="","не се яви",IF(G3&lt;$P$3,"слаб 2",IF(G3&lt;$P$4,"среден 3",IF(G3&lt;$P$5,"добър 4",IF(G3&lt;$P$6,"мн. добър 5","отличен 6")))))</f>
        <v>не се яви</v>
      </c>
      <c r="I3" s="1"/>
      <c r="J3" s="1">
        <f aca="true" t="shared" si="2" ref="J3:J66">IF(I3="",0,IF(I3="3",4,IF(I3="4",8,IF(I3="5",12,16))))</f>
        <v>0</v>
      </c>
      <c r="L3" s="31" t="str">
        <f>"под "&amp;$P$3&amp;"%: "</f>
        <v>под 35%: </v>
      </c>
      <c r="M3" s="32"/>
      <c r="N3" s="21">
        <v>2</v>
      </c>
      <c r="O3" s="21"/>
      <c r="P3" s="22">
        <v>35</v>
      </c>
      <c r="Q3" s="22"/>
      <c r="R3" s="22"/>
    </row>
    <row r="4" spans="1:18" ht="15" thickBot="1" thickTop="1">
      <c r="A4" s="2">
        <v>81870</v>
      </c>
      <c r="B4" s="5"/>
      <c r="C4" s="5"/>
      <c r="D4" s="5"/>
      <c r="E4" s="6">
        <v>0</v>
      </c>
      <c r="F4" s="7" t="s">
        <v>11</v>
      </c>
      <c r="G4" s="8">
        <f t="shared" si="0"/>
      </c>
      <c r="H4" s="9" t="str">
        <f t="shared" si="1"/>
        <v>не се яви</v>
      </c>
      <c r="I4" s="1"/>
      <c r="J4" s="1">
        <f t="shared" si="2"/>
        <v>0</v>
      </c>
      <c r="L4" s="29" t="str">
        <f>"от "&amp;$P$3&amp;"% до "&amp;$P$4&amp;"%:"</f>
        <v>от 35% до 51.25%:</v>
      </c>
      <c r="M4" s="33"/>
      <c r="N4" s="21">
        <v>3</v>
      </c>
      <c r="O4" s="23"/>
      <c r="P4" s="22">
        <v>51.25</v>
      </c>
      <c r="Q4" s="22"/>
      <c r="R4" s="22"/>
    </row>
    <row r="5" spans="1:18" ht="15" thickBot="1" thickTop="1">
      <c r="A5" s="2">
        <v>81765</v>
      </c>
      <c r="B5" s="5">
        <v>20</v>
      </c>
      <c r="C5" s="5"/>
      <c r="D5" s="5"/>
      <c r="E5" s="6">
        <v>0</v>
      </c>
      <c r="F5" s="7" t="s">
        <v>11</v>
      </c>
      <c r="G5" s="8">
        <f t="shared" si="0"/>
      </c>
      <c r="H5" s="9" t="str">
        <f t="shared" si="1"/>
        <v>не се яви</v>
      </c>
      <c r="I5" s="1"/>
      <c r="J5" s="1">
        <f t="shared" si="2"/>
        <v>0</v>
      </c>
      <c r="L5" s="34" t="str">
        <f>"от "&amp;$P$4&amp;"% до "&amp;$P$5&amp;"%:"</f>
        <v>от 51.25% до 67.5%:</v>
      </c>
      <c r="M5" s="33"/>
      <c r="N5" s="24">
        <v>4</v>
      </c>
      <c r="O5" s="25"/>
      <c r="P5" s="22">
        <v>67.5</v>
      </c>
      <c r="Q5" s="22"/>
      <c r="R5" s="22"/>
    </row>
    <row r="6" spans="1:18" ht="15" thickBot="1" thickTop="1">
      <c r="A6" s="2">
        <v>81840</v>
      </c>
      <c r="B6" s="5"/>
      <c r="C6" s="5"/>
      <c r="D6" s="5"/>
      <c r="E6" s="6">
        <v>0</v>
      </c>
      <c r="F6" s="7" t="s">
        <v>11</v>
      </c>
      <c r="G6" s="8">
        <f t="shared" si="0"/>
      </c>
      <c r="H6" s="9" t="str">
        <f t="shared" si="1"/>
        <v>не се яви</v>
      </c>
      <c r="I6" s="1"/>
      <c r="J6" s="1">
        <f t="shared" si="2"/>
        <v>0</v>
      </c>
      <c r="L6" s="34" t="str">
        <f>"от "&amp;$P$5&amp;"% до "&amp;$P$6&amp;"%:"</f>
        <v>от 67.5% до 83.75%:</v>
      </c>
      <c r="M6" s="33"/>
      <c r="N6" s="24">
        <v>5</v>
      </c>
      <c r="O6" s="25"/>
      <c r="P6" s="22">
        <v>83.75</v>
      </c>
      <c r="Q6" s="22"/>
      <c r="R6" s="22"/>
    </row>
    <row r="7" spans="1:18" ht="15" thickBot="1" thickTop="1">
      <c r="A7" s="2">
        <v>81917</v>
      </c>
      <c r="B7" s="5"/>
      <c r="C7" s="5"/>
      <c r="D7" s="5"/>
      <c r="E7" s="6">
        <v>0</v>
      </c>
      <c r="F7" s="7" t="s">
        <v>11</v>
      </c>
      <c r="G7" s="8">
        <f t="shared" si="0"/>
      </c>
      <c r="H7" s="9" t="str">
        <f t="shared" si="1"/>
        <v>не се яви</v>
      </c>
      <c r="I7" s="1"/>
      <c r="J7" s="1">
        <f t="shared" si="2"/>
        <v>0</v>
      </c>
      <c r="L7" s="29" t="str">
        <f>"над "&amp;$P$6&amp;"%:"</f>
        <v>над 83.75%:</v>
      </c>
      <c r="M7" s="33"/>
      <c r="N7" s="21">
        <v>6</v>
      </c>
      <c r="O7" s="23"/>
      <c r="P7" s="22"/>
      <c r="Q7" s="22"/>
      <c r="R7" s="22"/>
    </row>
    <row r="8" spans="1:18" ht="15" thickBot="1" thickTop="1">
      <c r="A8" s="2">
        <v>82048</v>
      </c>
      <c r="B8" s="5">
        <v>35</v>
      </c>
      <c r="C8" s="5">
        <v>25</v>
      </c>
      <c r="D8" s="5"/>
      <c r="E8" s="6">
        <v>10</v>
      </c>
      <c r="F8" s="7">
        <v>0</v>
      </c>
      <c r="G8" s="8">
        <f t="shared" si="0"/>
        <v>6.48</v>
      </c>
      <c r="H8" s="9" t="str">
        <f t="shared" si="1"/>
        <v>слаб 2</v>
      </c>
      <c r="I8" s="1"/>
      <c r="J8" s="1">
        <f t="shared" si="2"/>
        <v>0</v>
      </c>
      <c r="L8" s="22"/>
      <c r="M8" s="22"/>
      <c r="N8" s="22"/>
      <c r="O8" s="22"/>
      <c r="P8" s="22"/>
      <c r="Q8" s="22"/>
      <c r="R8" s="22"/>
    </row>
    <row r="9" spans="1:15" ht="15" thickBot="1" thickTop="1">
      <c r="A9" s="2">
        <v>82046</v>
      </c>
      <c r="B9" s="5"/>
      <c r="C9" s="5"/>
      <c r="D9" s="5"/>
      <c r="E9" s="6">
        <v>0</v>
      </c>
      <c r="F9" s="7" t="s">
        <v>11</v>
      </c>
      <c r="G9" s="8">
        <f t="shared" si="0"/>
      </c>
      <c r="H9" s="9" t="str">
        <f t="shared" si="1"/>
        <v>не се яви</v>
      </c>
      <c r="I9" s="1"/>
      <c r="J9" s="1">
        <f t="shared" si="2"/>
        <v>0</v>
      </c>
      <c r="M9" s="22"/>
      <c r="N9" s="22"/>
      <c r="O9" s="22"/>
    </row>
    <row r="10" spans="1:15" ht="15" thickBot="1" thickTop="1">
      <c r="A10" s="2">
        <v>82021</v>
      </c>
      <c r="B10" s="5">
        <v>99</v>
      </c>
      <c r="C10" s="5">
        <v>50</v>
      </c>
      <c r="D10" s="5">
        <v>75</v>
      </c>
      <c r="E10" s="6">
        <v>90</v>
      </c>
      <c r="F10" s="7">
        <v>100</v>
      </c>
      <c r="G10" s="8">
        <f t="shared" si="0"/>
        <v>108.967</v>
      </c>
      <c r="H10" s="9" t="str">
        <f t="shared" si="1"/>
        <v>отличен 6</v>
      </c>
      <c r="I10" s="1">
        <v>6</v>
      </c>
      <c r="J10" s="1">
        <f t="shared" si="2"/>
        <v>16</v>
      </c>
      <c r="L10" s="28" t="s">
        <v>10</v>
      </c>
      <c r="M10" s="28"/>
      <c r="N10" s="26">
        <f>COUNTIF(F2:F69,"&gt;= 0")</f>
        <v>38</v>
      </c>
      <c r="O10" s="22"/>
    </row>
    <row r="11" spans="1:18" ht="15" thickBot="1" thickTop="1">
      <c r="A11" s="2">
        <v>82033</v>
      </c>
      <c r="B11" s="5">
        <v>100</v>
      </c>
      <c r="C11" s="5">
        <v>75</v>
      </c>
      <c r="D11" s="5">
        <v>100</v>
      </c>
      <c r="E11" s="6">
        <v>100</v>
      </c>
      <c r="F11" s="7">
        <v>100</v>
      </c>
      <c r="G11" s="8">
        <f t="shared" si="0"/>
        <v>115.175</v>
      </c>
      <c r="H11" s="9" t="str">
        <f t="shared" si="1"/>
        <v>отличен 6</v>
      </c>
      <c r="I11" s="1">
        <v>6</v>
      </c>
      <c r="J11" s="1">
        <f t="shared" si="2"/>
        <v>16</v>
      </c>
      <c r="L11" s="22"/>
      <c r="M11" s="22"/>
      <c r="N11" s="22"/>
      <c r="O11" s="22"/>
      <c r="P11" s="22"/>
      <c r="Q11" s="22"/>
      <c r="R11" s="22"/>
    </row>
    <row r="12" spans="1:18" ht="15" thickBot="1" thickTop="1">
      <c r="A12" s="2">
        <v>82035</v>
      </c>
      <c r="B12" s="5">
        <v>41</v>
      </c>
      <c r="C12" s="5">
        <v>13</v>
      </c>
      <c r="D12" s="5"/>
      <c r="E12" s="6">
        <v>4</v>
      </c>
      <c r="F12" s="7" t="s">
        <v>11</v>
      </c>
      <c r="G12" s="8">
        <f t="shared" si="0"/>
      </c>
      <c r="H12" s="9" t="str">
        <f t="shared" si="1"/>
        <v>не се яви</v>
      </c>
      <c r="I12" s="1"/>
      <c r="J12" s="1">
        <f t="shared" si="2"/>
        <v>0</v>
      </c>
      <c r="Q12" s="22"/>
      <c r="R12" s="22"/>
    </row>
    <row r="13" spans="1:10" ht="15" thickBot="1" thickTop="1">
      <c r="A13" s="2">
        <v>82014</v>
      </c>
      <c r="B13" s="5">
        <v>90</v>
      </c>
      <c r="C13" s="5">
        <v>25</v>
      </c>
      <c r="D13" s="5">
        <v>67</v>
      </c>
      <c r="E13" s="6">
        <v>30</v>
      </c>
      <c r="F13" s="7">
        <v>30</v>
      </c>
      <c r="G13" s="8">
        <f t="shared" si="0"/>
        <v>33.073</v>
      </c>
      <c r="H13" s="9" t="str">
        <f t="shared" si="1"/>
        <v>слаб 2</v>
      </c>
      <c r="I13" s="1"/>
      <c r="J13" s="1">
        <f t="shared" si="2"/>
        <v>0</v>
      </c>
    </row>
    <row r="14" spans="1:10" ht="15" thickBot="1" thickTop="1">
      <c r="A14" s="2">
        <v>81994</v>
      </c>
      <c r="B14" s="5">
        <v>57</v>
      </c>
      <c r="C14" s="5">
        <v>13</v>
      </c>
      <c r="D14" s="5"/>
      <c r="E14" s="6">
        <v>25</v>
      </c>
      <c r="F14" s="7">
        <v>35</v>
      </c>
      <c r="G14" s="8">
        <f t="shared" si="0"/>
        <v>45.31</v>
      </c>
      <c r="H14" s="9" t="str">
        <f t="shared" si="1"/>
        <v>среден 3</v>
      </c>
      <c r="I14" s="1">
        <v>4</v>
      </c>
      <c r="J14" s="1">
        <f t="shared" si="2"/>
        <v>16</v>
      </c>
    </row>
    <row r="15" spans="1:10" ht="15" thickBot="1" thickTop="1">
      <c r="A15" s="2">
        <v>82004</v>
      </c>
      <c r="B15" s="5">
        <v>56</v>
      </c>
      <c r="C15" s="5"/>
      <c r="D15" s="5">
        <v>57</v>
      </c>
      <c r="E15" s="6">
        <v>59</v>
      </c>
      <c r="F15" s="7">
        <v>15</v>
      </c>
      <c r="G15" s="8">
        <f t="shared" si="0"/>
        <v>53.086</v>
      </c>
      <c r="H15" s="9" t="str">
        <f t="shared" si="1"/>
        <v>добър 4</v>
      </c>
      <c r="I15" s="1">
        <v>6</v>
      </c>
      <c r="J15" s="1">
        <f t="shared" si="2"/>
        <v>16</v>
      </c>
    </row>
    <row r="16" spans="1:10" ht="15" thickBot="1" thickTop="1">
      <c r="A16" s="2">
        <v>82010</v>
      </c>
      <c r="B16" s="5"/>
      <c r="C16" s="5"/>
      <c r="D16" s="5"/>
      <c r="E16" s="6">
        <v>0</v>
      </c>
      <c r="F16" s="7" t="s">
        <v>11</v>
      </c>
      <c r="G16" s="8">
        <f t="shared" si="0"/>
      </c>
      <c r="H16" s="9" t="str">
        <f t="shared" si="1"/>
        <v>не се яви</v>
      </c>
      <c r="I16" s="1"/>
      <c r="J16" s="1">
        <f t="shared" si="2"/>
        <v>0</v>
      </c>
    </row>
    <row r="17" spans="1:10" ht="15" thickBot="1" thickTop="1">
      <c r="A17" s="12">
        <v>81999</v>
      </c>
      <c r="B17" s="13">
        <v>51</v>
      </c>
      <c r="C17" s="13">
        <v>47</v>
      </c>
      <c r="D17" s="13">
        <v>57</v>
      </c>
      <c r="E17" s="14">
        <v>65</v>
      </c>
      <c r="F17" s="15">
        <v>30</v>
      </c>
      <c r="G17" s="8">
        <f t="shared" si="0"/>
        <v>63.922</v>
      </c>
      <c r="H17" s="9" t="str">
        <f t="shared" si="1"/>
        <v>добър 4</v>
      </c>
      <c r="I17" s="1">
        <v>6</v>
      </c>
      <c r="J17" s="1">
        <f t="shared" si="2"/>
        <v>16</v>
      </c>
    </row>
    <row r="18" spans="1:10" ht="15" thickBot="1" thickTop="1">
      <c r="A18" s="3">
        <v>81581</v>
      </c>
      <c r="B18" s="5"/>
      <c r="C18" s="5"/>
      <c r="D18" s="5"/>
      <c r="E18" s="10">
        <v>0</v>
      </c>
      <c r="F18" s="11" t="s">
        <v>11</v>
      </c>
      <c r="G18" s="8">
        <f t="shared" si="0"/>
      </c>
      <c r="H18" s="9" t="str">
        <f t="shared" si="1"/>
        <v>не се яви</v>
      </c>
      <c r="I18" s="1"/>
      <c r="J18" s="1">
        <f t="shared" si="2"/>
        <v>0</v>
      </c>
    </row>
    <row r="19" spans="1:10" ht="15" thickBot="1" thickTop="1">
      <c r="A19" s="2">
        <v>81711</v>
      </c>
      <c r="B19" s="5"/>
      <c r="C19" s="5"/>
      <c r="D19" s="5"/>
      <c r="E19" s="6">
        <v>0</v>
      </c>
      <c r="F19" s="7" t="s">
        <v>11</v>
      </c>
      <c r="G19" s="8">
        <f t="shared" si="0"/>
      </c>
      <c r="H19" s="9" t="str">
        <f t="shared" si="1"/>
        <v>не се яви</v>
      </c>
      <c r="I19" s="1"/>
      <c r="J19" s="1">
        <f t="shared" si="2"/>
        <v>0</v>
      </c>
    </row>
    <row r="20" spans="1:10" ht="15" thickBot="1" thickTop="1">
      <c r="A20" s="2">
        <v>81864</v>
      </c>
      <c r="B20" s="5"/>
      <c r="C20" s="5"/>
      <c r="D20" s="5"/>
      <c r="E20" s="6">
        <v>0</v>
      </c>
      <c r="F20" s="7" t="s">
        <v>11</v>
      </c>
      <c r="G20" s="8">
        <f t="shared" si="0"/>
      </c>
      <c r="H20" s="9" t="str">
        <f t="shared" si="1"/>
        <v>не се яви</v>
      </c>
      <c r="I20" s="1"/>
      <c r="J20" s="1">
        <f t="shared" si="2"/>
        <v>0</v>
      </c>
    </row>
    <row r="21" spans="1:10" ht="15" thickBot="1" thickTop="1">
      <c r="A21" s="2">
        <v>82108</v>
      </c>
      <c r="B21" s="5"/>
      <c r="C21" s="5"/>
      <c r="D21" s="5"/>
      <c r="E21" s="6">
        <v>0</v>
      </c>
      <c r="F21" s="7" t="s">
        <v>11</v>
      </c>
      <c r="G21" s="8">
        <f t="shared" si="0"/>
      </c>
      <c r="H21" s="9" t="str">
        <f t="shared" si="1"/>
        <v>не се яви</v>
      </c>
      <c r="I21" s="1"/>
      <c r="J21" s="1">
        <f t="shared" si="2"/>
        <v>0</v>
      </c>
    </row>
    <row r="22" spans="1:10" ht="15" thickBot="1" thickTop="1">
      <c r="A22" s="2">
        <v>82083</v>
      </c>
      <c r="B22" s="5">
        <v>54</v>
      </c>
      <c r="C22" s="5">
        <v>1.5</v>
      </c>
      <c r="D22" s="5"/>
      <c r="E22" s="6">
        <v>0</v>
      </c>
      <c r="F22" s="7" t="s">
        <v>11</v>
      </c>
      <c r="G22" s="8">
        <f t="shared" si="0"/>
      </c>
      <c r="H22" s="9" t="str">
        <f t="shared" si="1"/>
        <v>не се яви</v>
      </c>
      <c r="I22" s="1"/>
      <c r="J22" s="1">
        <f t="shared" si="2"/>
        <v>0</v>
      </c>
    </row>
    <row r="23" spans="1:10" ht="15" thickBot="1" thickTop="1">
      <c r="A23" s="2">
        <v>82064</v>
      </c>
      <c r="B23" s="5">
        <v>74</v>
      </c>
      <c r="C23" s="5">
        <v>10</v>
      </c>
      <c r="D23" s="5">
        <v>65</v>
      </c>
      <c r="E23" s="6">
        <v>44</v>
      </c>
      <c r="F23" s="7">
        <v>0</v>
      </c>
      <c r="G23" s="8">
        <f t="shared" si="0"/>
        <v>24.782</v>
      </c>
      <c r="H23" s="9" t="str">
        <f t="shared" si="1"/>
        <v>слаб 2</v>
      </c>
      <c r="I23" s="1"/>
      <c r="J23" s="1">
        <f t="shared" si="2"/>
        <v>0</v>
      </c>
    </row>
    <row r="24" spans="1:10" ht="15" thickBot="1" thickTop="1">
      <c r="A24" s="2">
        <v>82071</v>
      </c>
      <c r="B24" s="5">
        <v>65</v>
      </c>
      <c r="C24" s="5">
        <v>50</v>
      </c>
      <c r="D24" s="5"/>
      <c r="E24" s="6">
        <v>29</v>
      </c>
      <c r="F24" s="7" t="s">
        <v>11</v>
      </c>
      <c r="G24" s="8">
        <f t="shared" si="0"/>
      </c>
      <c r="H24" s="9" t="str">
        <f t="shared" si="1"/>
        <v>не се яви</v>
      </c>
      <c r="I24" s="1"/>
      <c r="J24" s="1">
        <f t="shared" si="2"/>
        <v>0</v>
      </c>
    </row>
    <row r="25" spans="1:10" ht="15" thickBot="1" thickTop="1">
      <c r="A25" s="2">
        <v>82116</v>
      </c>
      <c r="B25" s="5"/>
      <c r="C25" s="5"/>
      <c r="D25" s="5"/>
      <c r="E25" s="6">
        <v>0</v>
      </c>
      <c r="F25" s="7" t="s">
        <v>11</v>
      </c>
      <c r="G25" s="8">
        <f t="shared" si="0"/>
      </c>
      <c r="H25" s="9" t="str">
        <f t="shared" si="1"/>
        <v>не се яви</v>
      </c>
      <c r="I25" s="1"/>
      <c r="J25" s="1">
        <f t="shared" si="2"/>
        <v>0</v>
      </c>
    </row>
    <row r="26" spans="1:10" ht="15" thickBot="1" thickTop="1">
      <c r="A26" s="2">
        <v>82061</v>
      </c>
      <c r="B26" s="5">
        <v>70</v>
      </c>
      <c r="C26" s="5">
        <v>24.5</v>
      </c>
      <c r="D26" s="5"/>
      <c r="E26" s="6">
        <v>0</v>
      </c>
      <c r="F26" s="7" t="s">
        <v>11</v>
      </c>
      <c r="G26" s="8">
        <f t="shared" si="0"/>
      </c>
      <c r="H26" s="9" t="str">
        <f t="shared" si="1"/>
        <v>не се яви</v>
      </c>
      <c r="I26" s="1"/>
      <c r="J26" s="1">
        <f t="shared" si="2"/>
        <v>0</v>
      </c>
    </row>
    <row r="27" spans="1:10" ht="15" thickBot="1" thickTop="1">
      <c r="A27" s="2">
        <v>82065</v>
      </c>
      <c r="B27" s="5">
        <v>96</v>
      </c>
      <c r="C27" s="5">
        <v>95</v>
      </c>
      <c r="D27" s="5">
        <v>70</v>
      </c>
      <c r="E27" s="6">
        <v>80</v>
      </c>
      <c r="F27" s="7">
        <v>0</v>
      </c>
      <c r="G27" s="8">
        <f t="shared" si="0"/>
        <v>44.683</v>
      </c>
      <c r="H27" s="9" t="str">
        <f t="shared" si="1"/>
        <v>среден 3</v>
      </c>
      <c r="I27" s="1"/>
      <c r="J27" s="1">
        <f t="shared" si="2"/>
        <v>0</v>
      </c>
    </row>
    <row r="28" spans="1:10" ht="15" thickBot="1" thickTop="1">
      <c r="A28" s="2">
        <v>82069</v>
      </c>
      <c r="B28" s="5">
        <v>30</v>
      </c>
      <c r="C28" s="5"/>
      <c r="D28" s="5">
        <v>36</v>
      </c>
      <c r="E28" s="6">
        <v>14</v>
      </c>
      <c r="F28" s="7">
        <v>0</v>
      </c>
      <c r="G28" s="8">
        <f t="shared" si="0"/>
        <v>8.514</v>
      </c>
      <c r="H28" s="9" t="str">
        <f t="shared" si="1"/>
        <v>слаб 2</v>
      </c>
      <c r="I28" s="1"/>
      <c r="J28" s="1">
        <f t="shared" si="2"/>
        <v>0</v>
      </c>
    </row>
    <row r="29" spans="1:10" ht="15" thickBot="1" thickTop="1">
      <c r="A29" s="2">
        <v>82063</v>
      </c>
      <c r="B29" s="5">
        <v>41</v>
      </c>
      <c r="C29" s="5">
        <v>83</v>
      </c>
      <c r="D29" s="5">
        <v>61</v>
      </c>
      <c r="E29" s="6">
        <v>21</v>
      </c>
      <c r="F29" s="7">
        <v>30</v>
      </c>
      <c r="G29" s="8">
        <f t="shared" si="0"/>
        <v>45.116</v>
      </c>
      <c r="H29" s="9" t="str">
        <f t="shared" si="1"/>
        <v>среден 3</v>
      </c>
      <c r="I29" s="1">
        <v>6</v>
      </c>
      <c r="J29" s="1">
        <f t="shared" si="2"/>
        <v>16</v>
      </c>
    </row>
    <row r="30" spans="1:10" ht="15" thickBot="1" thickTop="1">
      <c r="A30" s="2">
        <v>82080</v>
      </c>
      <c r="B30" s="5">
        <v>29</v>
      </c>
      <c r="C30" s="5"/>
      <c r="D30" s="5">
        <v>50</v>
      </c>
      <c r="E30" s="6">
        <v>50</v>
      </c>
      <c r="F30" s="7">
        <v>30</v>
      </c>
      <c r="G30" s="8">
        <f t="shared" si="0"/>
        <v>54.657</v>
      </c>
      <c r="H30" s="9" t="str">
        <f t="shared" si="1"/>
        <v>добър 4</v>
      </c>
      <c r="I30" s="1">
        <v>6</v>
      </c>
      <c r="J30" s="1">
        <f t="shared" si="2"/>
        <v>16</v>
      </c>
    </row>
    <row r="31" spans="1:10" ht="15" thickBot="1" thickTop="1">
      <c r="A31" s="12">
        <v>82067</v>
      </c>
      <c r="B31" s="13">
        <v>93</v>
      </c>
      <c r="C31" s="13">
        <v>33</v>
      </c>
      <c r="D31" s="13">
        <v>53</v>
      </c>
      <c r="E31" s="14">
        <v>44</v>
      </c>
      <c r="F31" s="15">
        <v>0</v>
      </c>
      <c r="G31" s="8">
        <f t="shared" si="0"/>
        <v>25.759999999999998</v>
      </c>
      <c r="H31" s="9" t="str">
        <f t="shared" si="1"/>
        <v>слаб 2</v>
      </c>
      <c r="I31" s="1"/>
      <c r="J31" s="1">
        <f t="shared" si="2"/>
        <v>0</v>
      </c>
    </row>
    <row r="32" spans="1:10" ht="15" thickBot="1" thickTop="1">
      <c r="A32" s="3">
        <v>81309</v>
      </c>
      <c r="B32" s="5"/>
      <c r="C32" s="5"/>
      <c r="D32" s="5"/>
      <c r="E32" s="10">
        <v>0</v>
      </c>
      <c r="F32" s="11" t="s">
        <v>11</v>
      </c>
      <c r="G32" s="8">
        <f t="shared" si="0"/>
      </c>
      <c r="H32" s="9" t="str">
        <f t="shared" si="1"/>
        <v>не се яви</v>
      </c>
      <c r="I32" s="1"/>
      <c r="J32" s="1">
        <f t="shared" si="2"/>
        <v>0</v>
      </c>
    </row>
    <row r="33" spans="1:10" ht="15" thickBot="1" thickTop="1">
      <c r="A33" s="2">
        <v>81389</v>
      </c>
      <c r="B33" s="5"/>
      <c r="C33" s="5"/>
      <c r="D33" s="5"/>
      <c r="E33" s="6">
        <v>0</v>
      </c>
      <c r="F33" s="7" t="s">
        <v>11</v>
      </c>
      <c r="G33" s="8">
        <f t="shared" si="0"/>
      </c>
      <c r="H33" s="9" t="str">
        <f t="shared" si="1"/>
        <v>не се яви</v>
      </c>
      <c r="I33" s="1"/>
      <c r="J33" s="1">
        <f t="shared" si="2"/>
        <v>0</v>
      </c>
    </row>
    <row r="34" spans="1:10" ht="15" thickBot="1" thickTop="1">
      <c r="A34" s="2">
        <v>81818</v>
      </c>
      <c r="B34" s="5">
        <v>61</v>
      </c>
      <c r="C34" s="5">
        <v>25</v>
      </c>
      <c r="D34" s="5"/>
      <c r="E34" s="6">
        <v>42</v>
      </c>
      <c r="F34" s="7">
        <v>30</v>
      </c>
      <c r="G34" s="8">
        <f t="shared" si="0"/>
        <v>35.238</v>
      </c>
      <c r="H34" s="9" t="str">
        <f t="shared" si="1"/>
        <v>среден 3</v>
      </c>
      <c r="I34" s="1"/>
      <c r="J34" s="1">
        <f t="shared" si="2"/>
        <v>0</v>
      </c>
    </row>
    <row r="35" spans="1:10" ht="15" thickBot="1" thickTop="1">
      <c r="A35" s="2">
        <v>81854</v>
      </c>
      <c r="B35" s="5"/>
      <c r="C35" s="5"/>
      <c r="D35" s="5"/>
      <c r="E35" s="6">
        <v>0</v>
      </c>
      <c r="F35" s="7">
        <v>2</v>
      </c>
      <c r="G35" s="8">
        <f t="shared" si="0"/>
        <v>0.9</v>
      </c>
      <c r="H35" s="9" t="str">
        <f t="shared" si="1"/>
        <v>слаб 2</v>
      </c>
      <c r="I35" s="1"/>
      <c r="J35" s="1">
        <f t="shared" si="2"/>
        <v>0</v>
      </c>
    </row>
    <row r="36" spans="1:10" ht="15" thickBot="1" thickTop="1">
      <c r="A36" s="2">
        <v>81962</v>
      </c>
      <c r="B36" s="5">
        <v>86</v>
      </c>
      <c r="C36" s="5">
        <v>100</v>
      </c>
      <c r="D36" s="5">
        <v>56</v>
      </c>
      <c r="E36" s="6">
        <v>5</v>
      </c>
      <c r="F36" s="7">
        <v>30</v>
      </c>
      <c r="G36" s="8">
        <f t="shared" si="0"/>
        <v>23.792</v>
      </c>
      <c r="H36" s="9" t="str">
        <f t="shared" si="1"/>
        <v>слаб 2</v>
      </c>
      <c r="I36" s="1"/>
      <c r="J36" s="1">
        <f t="shared" si="2"/>
        <v>0</v>
      </c>
    </row>
    <row r="37" spans="1:10" ht="15" thickBot="1" thickTop="1">
      <c r="A37" s="2">
        <v>82102</v>
      </c>
      <c r="B37" s="5">
        <v>12</v>
      </c>
      <c r="C37" s="5"/>
      <c r="D37" s="5"/>
      <c r="E37" s="6">
        <v>10</v>
      </c>
      <c r="F37" s="7" t="s">
        <v>11</v>
      </c>
      <c r="G37" s="8">
        <f t="shared" si="0"/>
      </c>
      <c r="H37" s="9" t="str">
        <f t="shared" si="1"/>
        <v>не се яви</v>
      </c>
      <c r="I37" s="1"/>
      <c r="J37" s="1">
        <f t="shared" si="2"/>
        <v>0</v>
      </c>
    </row>
    <row r="38" spans="1:10" ht="15" thickBot="1" thickTop="1">
      <c r="A38" s="2">
        <v>82086</v>
      </c>
      <c r="B38" s="5">
        <v>97</v>
      </c>
      <c r="C38" s="5">
        <v>100</v>
      </c>
      <c r="D38" s="5">
        <v>100</v>
      </c>
      <c r="E38" s="6">
        <v>75</v>
      </c>
      <c r="F38" s="7">
        <v>30</v>
      </c>
      <c r="G38" s="8">
        <f t="shared" si="0"/>
        <v>57.150999999999996</v>
      </c>
      <c r="H38" s="9" t="str">
        <f t="shared" si="1"/>
        <v>добър 4</v>
      </c>
      <c r="I38" s="1"/>
      <c r="J38" s="1">
        <f t="shared" si="2"/>
        <v>0</v>
      </c>
    </row>
    <row r="39" spans="1:10" ht="15" thickBot="1" thickTop="1">
      <c r="A39" s="2">
        <v>81948</v>
      </c>
      <c r="B39" s="5"/>
      <c r="C39" s="5"/>
      <c r="D39" s="5"/>
      <c r="E39" s="6">
        <v>20</v>
      </c>
      <c r="F39" s="7" t="s">
        <v>11</v>
      </c>
      <c r="G39" s="8">
        <f t="shared" si="0"/>
      </c>
      <c r="H39" s="9" t="str">
        <f t="shared" si="1"/>
        <v>не се яви</v>
      </c>
      <c r="I39" s="1"/>
      <c r="J39" s="1">
        <f t="shared" si="2"/>
        <v>0</v>
      </c>
    </row>
    <row r="40" spans="1:10" ht="15" thickBot="1" thickTop="1">
      <c r="A40" s="2">
        <v>82087</v>
      </c>
      <c r="B40" s="5">
        <v>76</v>
      </c>
      <c r="C40" s="5">
        <v>95</v>
      </c>
      <c r="D40" s="5">
        <v>82</v>
      </c>
      <c r="E40" s="6">
        <v>35</v>
      </c>
      <c r="F40" s="7">
        <v>2</v>
      </c>
      <c r="G40" s="8">
        <f t="shared" si="0"/>
        <v>41.081</v>
      </c>
      <c r="H40" s="9" t="str">
        <f t="shared" si="1"/>
        <v>среден 3</v>
      </c>
      <c r="I40" s="1">
        <v>6</v>
      </c>
      <c r="J40" s="1">
        <f t="shared" si="2"/>
        <v>16</v>
      </c>
    </row>
    <row r="41" spans="1:10" ht="15" thickBot="1" thickTop="1">
      <c r="A41" s="2">
        <v>81949</v>
      </c>
      <c r="B41" s="5">
        <v>73</v>
      </c>
      <c r="C41" s="5">
        <v>50</v>
      </c>
      <c r="D41" s="5">
        <v>67</v>
      </c>
      <c r="E41" s="6">
        <v>99</v>
      </c>
      <c r="F41" s="7">
        <v>100</v>
      </c>
      <c r="G41" s="8">
        <f t="shared" si="0"/>
        <v>95.887</v>
      </c>
      <c r="H41" s="9" t="str">
        <f t="shared" si="1"/>
        <v>отличен 6</v>
      </c>
      <c r="I41" s="1"/>
      <c r="J41" s="1">
        <f t="shared" si="2"/>
        <v>0</v>
      </c>
    </row>
    <row r="42" spans="1:10" ht="15" thickBot="1" thickTop="1">
      <c r="A42" s="2">
        <v>81980</v>
      </c>
      <c r="B42" s="5">
        <v>100</v>
      </c>
      <c r="C42" s="5">
        <v>50</v>
      </c>
      <c r="D42" s="5">
        <v>92</v>
      </c>
      <c r="E42" s="6">
        <v>80</v>
      </c>
      <c r="F42" s="7">
        <v>30</v>
      </c>
      <c r="G42" s="8">
        <f t="shared" si="0"/>
        <v>73.578</v>
      </c>
      <c r="H42" s="9" t="str">
        <f t="shared" si="1"/>
        <v>мн. добър 5</v>
      </c>
      <c r="I42" s="1">
        <v>6</v>
      </c>
      <c r="J42" s="1">
        <f t="shared" si="2"/>
        <v>16</v>
      </c>
    </row>
    <row r="43" spans="1:10" ht="15" thickBot="1" thickTop="1">
      <c r="A43" s="2">
        <v>82088</v>
      </c>
      <c r="B43" s="5">
        <v>86</v>
      </c>
      <c r="C43" s="5">
        <v>100</v>
      </c>
      <c r="D43" s="5">
        <v>61</v>
      </c>
      <c r="E43" s="6">
        <v>24</v>
      </c>
      <c r="F43" s="7">
        <v>5</v>
      </c>
      <c r="G43" s="8">
        <f t="shared" si="0"/>
        <v>21.262</v>
      </c>
      <c r="H43" s="9" t="str">
        <f t="shared" si="1"/>
        <v>слаб 2</v>
      </c>
      <c r="I43" s="1"/>
      <c r="J43" s="1">
        <f t="shared" si="2"/>
        <v>0</v>
      </c>
    </row>
    <row r="44" spans="1:10" ht="15" thickBot="1" thickTop="1">
      <c r="A44" s="2">
        <v>82090</v>
      </c>
      <c r="B44" s="5">
        <v>28</v>
      </c>
      <c r="C44" s="5"/>
      <c r="D44" s="5"/>
      <c r="E44" s="6">
        <v>8</v>
      </c>
      <c r="F44" s="7" t="s">
        <v>11</v>
      </c>
      <c r="G44" s="8">
        <f t="shared" si="0"/>
      </c>
      <c r="H44" s="9" t="str">
        <f t="shared" si="1"/>
        <v>не се яви</v>
      </c>
      <c r="I44" s="1"/>
      <c r="J44" s="1">
        <f t="shared" si="2"/>
        <v>0</v>
      </c>
    </row>
    <row r="45" spans="1:10" ht="15" thickBot="1" thickTop="1">
      <c r="A45" s="2">
        <v>82103</v>
      </c>
      <c r="B45" s="5">
        <v>29</v>
      </c>
      <c r="C45" s="5">
        <v>61</v>
      </c>
      <c r="D45" s="5">
        <v>9</v>
      </c>
      <c r="E45" s="6">
        <v>25</v>
      </c>
      <c r="F45" s="7">
        <v>0</v>
      </c>
      <c r="G45" s="8">
        <f t="shared" si="0"/>
        <v>14.526</v>
      </c>
      <c r="H45" s="9" t="str">
        <f t="shared" si="1"/>
        <v>слаб 2</v>
      </c>
      <c r="I45" s="1"/>
      <c r="J45" s="1">
        <f t="shared" si="2"/>
        <v>0</v>
      </c>
    </row>
    <row r="46" spans="1:10" ht="15" thickBot="1" thickTop="1">
      <c r="A46" s="27">
        <v>82002</v>
      </c>
      <c r="B46" s="5">
        <v>75</v>
      </c>
      <c r="C46" s="5"/>
      <c r="D46" s="5"/>
      <c r="E46" s="6">
        <v>0</v>
      </c>
      <c r="F46" s="7">
        <v>45</v>
      </c>
      <c r="G46" s="8">
        <f>IF(F46="","",B46*0.033+C46*0.033+D46*0.034+F46*0.9+J46)</f>
        <v>58.975</v>
      </c>
      <c r="H46" s="9" t="str">
        <f t="shared" si="1"/>
        <v>добър 4</v>
      </c>
      <c r="I46" s="1">
        <v>5</v>
      </c>
      <c r="J46" s="1">
        <f t="shared" si="2"/>
        <v>16</v>
      </c>
    </row>
    <row r="47" spans="1:10" ht="15" thickBot="1" thickTop="1">
      <c r="A47" s="2">
        <v>81964</v>
      </c>
      <c r="B47" s="5">
        <v>98</v>
      </c>
      <c r="C47" s="5">
        <v>100</v>
      </c>
      <c r="D47" s="5">
        <v>92</v>
      </c>
      <c r="E47" s="6">
        <v>20</v>
      </c>
      <c r="F47" s="7">
        <v>5</v>
      </c>
      <c r="G47" s="8">
        <f t="shared" si="0"/>
        <v>20.912</v>
      </c>
      <c r="H47" s="9" t="str">
        <f t="shared" si="1"/>
        <v>слаб 2</v>
      </c>
      <c r="I47" s="1"/>
      <c r="J47" s="1">
        <f t="shared" si="2"/>
        <v>0</v>
      </c>
    </row>
    <row r="48" spans="1:10" ht="15" thickBot="1" thickTop="1">
      <c r="A48" s="2">
        <v>82104</v>
      </c>
      <c r="B48" s="5">
        <v>69</v>
      </c>
      <c r="C48" s="5">
        <v>46</v>
      </c>
      <c r="D48" s="5">
        <v>57</v>
      </c>
      <c r="E48" s="6">
        <v>8</v>
      </c>
      <c r="F48" s="7">
        <v>5</v>
      </c>
      <c r="G48" s="8">
        <f t="shared" si="0"/>
        <v>11.583</v>
      </c>
      <c r="H48" s="9" t="str">
        <f t="shared" si="1"/>
        <v>слаб 2</v>
      </c>
      <c r="I48" s="1"/>
      <c r="J48" s="1">
        <f t="shared" si="2"/>
        <v>0</v>
      </c>
    </row>
    <row r="49" spans="1:10" ht="15" thickBot="1" thickTop="1">
      <c r="A49" s="2">
        <v>82097</v>
      </c>
      <c r="B49" s="5"/>
      <c r="C49" s="5"/>
      <c r="D49" s="5"/>
      <c r="E49" s="6">
        <v>0</v>
      </c>
      <c r="F49" s="7" t="s">
        <v>11</v>
      </c>
      <c r="G49" s="8">
        <f t="shared" si="0"/>
      </c>
      <c r="H49" s="9" t="str">
        <f t="shared" si="1"/>
        <v>не се яви</v>
      </c>
      <c r="I49" s="1"/>
      <c r="J49" s="1">
        <f t="shared" si="2"/>
        <v>0</v>
      </c>
    </row>
    <row r="50" spans="1:10" ht="15" thickBot="1" thickTop="1">
      <c r="A50" s="2">
        <v>82089</v>
      </c>
      <c r="B50" s="5">
        <v>98</v>
      </c>
      <c r="C50" s="5">
        <v>100</v>
      </c>
      <c r="D50" s="5">
        <v>75</v>
      </c>
      <c r="E50" s="6">
        <v>30</v>
      </c>
      <c r="F50" s="7">
        <v>0</v>
      </c>
      <c r="G50" s="8">
        <f t="shared" si="0"/>
        <v>22.584000000000003</v>
      </c>
      <c r="H50" s="9" t="str">
        <f t="shared" si="1"/>
        <v>слаб 2</v>
      </c>
      <c r="I50" s="1"/>
      <c r="J50" s="1">
        <f t="shared" si="2"/>
        <v>0</v>
      </c>
    </row>
    <row r="51" spans="1:10" ht="15" thickBot="1" thickTop="1">
      <c r="A51" s="2">
        <v>82015</v>
      </c>
      <c r="B51" s="5">
        <v>22</v>
      </c>
      <c r="C51" s="5"/>
      <c r="D51" s="5"/>
      <c r="E51" s="6">
        <v>0</v>
      </c>
      <c r="F51" s="7">
        <v>0</v>
      </c>
      <c r="G51" s="8">
        <f t="shared" si="0"/>
        <v>0.726</v>
      </c>
      <c r="H51" s="9" t="str">
        <f t="shared" si="1"/>
        <v>слаб 2</v>
      </c>
      <c r="I51" s="1"/>
      <c r="J51" s="1">
        <f t="shared" si="2"/>
        <v>0</v>
      </c>
    </row>
    <row r="52" spans="1:10" ht="15" thickBot="1" thickTop="1">
      <c r="A52" s="12">
        <v>81979</v>
      </c>
      <c r="B52" s="13"/>
      <c r="C52" s="13"/>
      <c r="D52" s="13"/>
      <c r="E52" s="14">
        <v>0</v>
      </c>
      <c r="F52" s="15" t="s">
        <v>11</v>
      </c>
      <c r="G52" s="8">
        <f t="shared" si="0"/>
      </c>
      <c r="H52" s="9" t="str">
        <f t="shared" si="1"/>
        <v>не се яви</v>
      </c>
      <c r="I52" s="1"/>
      <c r="J52" s="1">
        <f t="shared" si="2"/>
        <v>0</v>
      </c>
    </row>
    <row r="53" spans="1:10" ht="15" thickBot="1" thickTop="1">
      <c r="A53" s="3">
        <v>81936</v>
      </c>
      <c r="B53" s="5"/>
      <c r="C53" s="5"/>
      <c r="D53" s="5"/>
      <c r="E53" s="10">
        <v>0</v>
      </c>
      <c r="F53" s="11" t="s">
        <v>11</v>
      </c>
      <c r="G53" s="8">
        <f t="shared" si="0"/>
      </c>
      <c r="H53" s="9" t="str">
        <f t="shared" si="1"/>
        <v>не се яви</v>
      </c>
      <c r="I53" s="1"/>
      <c r="J53" s="1">
        <f t="shared" si="2"/>
        <v>0</v>
      </c>
    </row>
    <row r="54" spans="1:10" ht="15" thickBot="1" thickTop="1">
      <c r="A54" s="2">
        <v>81934</v>
      </c>
      <c r="B54" s="5">
        <v>22</v>
      </c>
      <c r="C54" s="5"/>
      <c r="D54" s="5"/>
      <c r="E54" s="6">
        <v>17</v>
      </c>
      <c r="F54" s="7">
        <v>0</v>
      </c>
      <c r="G54" s="8">
        <f t="shared" si="0"/>
        <v>24.376</v>
      </c>
      <c r="H54" s="9" t="str">
        <f t="shared" si="1"/>
        <v>слаб 2</v>
      </c>
      <c r="I54" s="1">
        <v>6</v>
      </c>
      <c r="J54" s="1">
        <f t="shared" si="2"/>
        <v>16</v>
      </c>
    </row>
    <row r="55" spans="1:10" ht="15" thickBot="1" thickTop="1">
      <c r="A55" s="2">
        <v>81793</v>
      </c>
      <c r="B55" s="5"/>
      <c r="C55" s="5"/>
      <c r="D55" s="5"/>
      <c r="E55" s="6">
        <v>0</v>
      </c>
      <c r="F55" s="7" t="s">
        <v>11</v>
      </c>
      <c r="G55" s="8">
        <f t="shared" si="0"/>
      </c>
      <c r="H55" s="9" t="str">
        <f t="shared" si="1"/>
        <v>не се яви</v>
      </c>
      <c r="I55" s="1"/>
      <c r="J55" s="1">
        <f t="shared" si="2"/>
        <v>0</v>
      </c>
    </row>
    <row r="56" spans="1:10" ht="15" thickBot="1" thickTop="1">
      <c r="A56" s="2">
        <v>81838</v>
      </c>
      <c r="B56" s="5"/>
      <c r="C56" s="5"/>
      <c r="D56" s="5"/>
      <c r="E56" s="6">
        <v>0</v>
      </c>
      <c r="F56" s="7" t="s">
        <v>11</v>
      </c>
      <c r="G56" s="8">
        <f t="shared" si="0"/>
      </c>
      <c r="H56" s="9" t="str">
        <f t="shared" si="1"/>
        <v>не се яви</v>
      </c>
      <c r="I56" s="1"/>
      <c r="J56" s="1">
        <f t="shared" si="2"/>
        <v>0</v>
      </c>
    </row>
    <row r="57" spans="1:10" ht="15" thickBot="1" thickTop="1">
      <c r="A57" s="2">
        <v>82026</v>
      </c>
      <c r="B57" s="5">
        <v>25</v>
      </c>
      <c r="C57" s="5"/>
      <c r="D57" s="5">
        <v>14</v>
      </c>
      <c r="E57" s="6">
        <v>75</v>
      </c>
      <c r="F57" s="7">
        <v>60</v>
      </c>
      <c r="G57" s="8">
        <f t="shared" si="0"/>
        <v>62.051</v>
      </c>
      <c r="H57" s="9" t="str">
        <f t="shared" si="1"/>
        <v>добър 4</v>
      </c>
      <c r="I57" s="1"/>
      <c r="J57" s="1">
        <f t="shared" si="2"/>
        <v>0</v>
      </c>
    </row>
    <row r="58" spans="1:10" ht="15" thickBot="1" thickTop="1">
      <c r="A58" s="2">
        <v>82119</v>
      </c>
      <c r="B58" s="5">
        <v>6</v>
      </c>
      <c r="C58" s="5"/>
      <c r="D58" s="5">
        <v>7</v>
      </c>
      <c r="E58" s="6">
        <v>23</v>
      </c>
      <c r="F58" s="7">
        <v>20</v>
      </c>
      <c r="G58" s="8">
        <f t="shared" si="0"/>
        <v>19.786</v>
      </c>
      <c r="H58" s="9" t="str">
        <f t="shared" si="1"/>
        <v>слаб 2</v>
      </c>
      <c r="I58" s="1"/>
      <c r="J58" s="1">
        <f t="shared" si="2"/>
        <v>0</v>
      </c>
    </row>
    <row r="59" spans="1:10" ht="15" thickBot="1" thickTop="1">
      <c r="A59" s="2">
        <v>82036</v>
      </c>
      <c r="B59" s="5">
        <v>94</v>
      </c>
      <c r="C59" s="5">
        <v>85</v>
      </c>
      <c r="D59" s="5">
        <v>95</v>
      </c>
      <c r="E59" s="6">
        <v>45</v>
      </c>
      <c r="F59" s="7">
        <v>25</v>
      </c>
      <c r="G59" s="8">
        <f t="shared" si="0"/>
        <v>40.637</v>
      </c>
      <c r="H59" s="9" t="str">
        <f t="shared" si="1"/>
        <v>среден 3</v>
      </c>
      <c r="I59" s="1"/>
      <c r="J59" s="1">
        <f t="shared" si="2"/>
        <v>0</v>
      </c>
    </row>
    <row r="60" spans="1:10" ht="15" thickBot="1" thickTop="1">
      <c r="A60" s="2">
        <v>82074</v>
      </c>
      <c r="B60" s="5">
        <v>48</v>
      </c>
      <c r="C60" s="5"/>
      <c r="D60" s="5">
        <v>45</v>
      </c>
      <c r="E60" s="6">
        <v>72</v>
      </c>
      <c r="F60" s="7">
        <v>10</v>
      </c>
      <c r="G60" s="8">
        <f t="shared" si="0"/>
        <v>56.013999999999996</v>
      </c>
      <c r="H60" s="9" t="str">
        <f t="shared" si="1"/>
        <v>добър 4</v>
      </c>
      <c r="I60" s="1">
        <v>6</v>
      </c>
      <c r="J60" s="1">
        <f t="shared" si="2"/>
        <v>16</v>
      </c>
    </row>
    <row r="61" spans="1:10" ht="15" thickBot="1" thickTop="1">
      <c r="A61" s="2">
        <v>81946</v>
      </c>
      <c r="B61" s="5">
        <v>78</v>
      </c>
      <c r="C61" s="5">
        <v>30</v>
      </c>
      <c r="D61" s="5"/>
      <c r="E61" s="6">
        <v>80</v>
      </c>
      <c r="F61" s="7">
        <v>50</v>
      </c>
      <c r="G61" s="8">
        <f t="shared" si="0"/>
        <v>78.064</v>
      </c>
      <c r="H61" s="9" t="str">
        <f t="shared" si="1"/>
        <v>мн. добър 5</v>
      </c>
      <c r="I61" s="1">
        <v>4</v>
      </c>
      <c r="J61" s="1">
        <f t="shared" si="2"/>
        <v>16</v>
      </c>
    </row>
    <row r="62" spans="1:10" ht="15" thickBot="1" thickTop="1">
      <c r="A62" s="2">
        <v>82047</v>
      </c>
      <c r="B62" s="5">
        <v>36</v>
      </c>
      <c r="C62" s="5">
        <v>20</v>
      </c>
      <c r="D62" s="5">
        <v>24</v>
      </c>
      <c r="E62" s="6">
        <v>0</v>
      </c>
      <c r="F62" s="7">
        <v>0</v>
      </c>
      <c r="G62" s="8">
        <f t="shared" si="0"/>
        <v>2.6640000000000006</v>
      </c>
      <c r="H62" s="9" t="str">
        <f t="shared" si="1"/>
        <v>слаб 2</v>
      </c>
      <c r="I62" s="1"/>
      <c r="J62" s="1">
        <f t="shared" si="2"/>
        <v>0</v>
      </c>
    </row>
    <row r="63" spans="1:10" ht="15" thickBot="1" thickTop="1">
      <c r="A63" s="2">
        <v>82051</v>
      </c>
      <c r="B63" s="5">
        <v>8</v>
      </c>
      <c r="C63" s="5"/>
      <c r="D63" s="5"/>
      <c r="E63" s="6">
        <v>22</v>
      </c>
      <c r="F63" s="7">
        <v>7</v>
      </c>
      <c r="G63" s="8">
        <f t="shared" si="0"/>
        <v>13.314</v>
      </c>
      <c r="H63" s="9" t="str">
        <f t="shared" si="1"/>
        <v>слаб 2</v>
      </c>
      <c r="I63" s="1"/>
      <c r="J63" s="1">
        <f t="shared" si="2"/>
        <v>0</v>
      </c>
    </row>
    <row r="64" spans="1:10" ht="15" thickBot="1" thickTop="1">
      <c r="A64" s="2">
        <v>82062</v>
      </c>
      <c r="B64" s="5"/>
      <c r="C64" s="5"/>
      <c r="D64" s="5"/>
      <c r="E64" s="6">
        <v>0</v>
      </c>
      <c r="F64" s="7" t="s">
        <v>11</v>
      </c>
      <c r="G64" s="8">
        <f t="shared" si="0"/>
      </c>
      <c r="H64" s="9" t="str">
        <f t="shared" si="1"/>
        <v>не се яви</v>
      </c>
      <c r="I64" s="1">
        <v>4</v>
      </c>
      <c r="J64" s="1">
        <f t="shared" si="2"/>
        <v>16</v>
      </c>
    </row>
    <row r="65" spans="1:10" ht="15" thickBot="1" thickTop="1">
      <c r="A65" s="2">
        <v>82100</v>
      </c>
      <c r="B65" s="5">
        <v>18</v>
      </c>
      <c r="C65" s="5"/>
      <c r="D65" s="5">
        <v>27</v>
      </c>
      <c r="E65" s="6">
        <v>38</v>
      </c>
      <c r="F65" s="7">
        <v>20</v>
      </c>
      <c r="G65" s="8">
        <f t="shared" si="0"/>
        <v>27.612000000000002</v>
      </c>
      <c r="H65" s="9" t="str">
        <f t="shared" si="1"/>
        <v>слаб 2</v>
      </c>
      <c r="I65" s="1"/>
      <c r="J65" s="1">
        <f t="shared" si="2"/>
        <v>0</v>
      </c>
    </row>
    <row r="66" spans="1:10" ht="15" thickBot="1" thickTop="1">
      <c r="A66" s="2">
        <v>82011</v>
      </c>
      <c r="B66" s="5"/>
      <c r="C66" s="5"/>
      <c r="D66" s="5"/>
      <c r="E66" s="6">
        <v>31</v>
      </c>
      <c r="F66" s="7">
        <v>59</v>
      </c>
      <c r="G66" s="8">
        <f t="shared" si="0"/>
        <v>56.5</v>
      </c>
      <c r="H66" s="9" t="str">
        <f t="shared" si="1"/>
        <v>добър 4</v>
      </c>
      <c r="I66" s="1">
        <v>6</v>
      </c>
      <c r="J66" s="1">
        <f t="shared" si="2"/>
        <v>16</v>
      </c>
    </row>
    <row r="67" spans="1:10" ht="15" thickBot="1" thickTop="1">
      <c r="A67" s="2">
        <v>82053</v>
      </c>
      <c r="B67" s="5">
        <v>55</v>
      </c>
      <c r="C67" s="5"/>
      <c r="D67" s="5"/>
      <c r="E67" s="6">
        <v>0</v>
      </c>
      <c r="F67" s="7" t="s">
        <v>11</v>
      </c>
      <c r="G67" s="8">
        <f>IF(F67="","",B67*0.033+C67*0.033+D67*0.034+E67*0.45+F67*0.45+J67)</f>
      </c>
      <c r="H67" s="9" t="str">
        <f>IF(F67="","не се яви",IF(G67&lt;$P$3,"слаб 2",IF(G67&lt;$P$4,"среден 3",IF(G67&lt;$P$5,"добър 4",IF(G67&lt;$P$6,"мн. добър 5","отличен 6")))))</f>
        <v>не се яви</v>
      </c>
      <c r="I67" s="1"/>
      <c r="J67" s="1">
        <f>IF(I67="",0,IF(I67="3",4,IF(I67="4",8,IF(I67="5",12,16))))</f>
        <v>0</v>
      </c>
    </row>
    <row r="68" spans="1:10" ht="15" thickBot="1" thickTop="1">
      <c r="A68" s="2">
        <v>82030</v>
      </c>
      <c r="B68" s="5">
        <v>45</v>
      </c>
      <c r="C68" s="5">
        <v>27</v>
      </c>
      <c r="D68" s="5"/>
      <c r="E68" s="6">
        <v>45</v>
      </c>
      <c r="F68" s="7">
        <v>0</v>
      </c>
      <c r="G68" s="8">
        <f>IF(F68="","",B68*0.033+C68*0.033+D68*0.034+E68*0.45+F68*0.45+J68)</f>
        <v>38.626000000000005</v>
      </c>
      <c r="H68" s="9" t="str">
        <f>IF(F68="","не се яви",IF(G68&lt;$P$3,"слаб 2",IF(G68&lt;$P$4,"среден 3",IF(G68&lt;$P$5,"добър 4",IF(G68&lt;$P$6,"мн. добър 5","отличен 6")))))</f>
        <v>среден 3</v>
      </c>
      <c r="I68" s="1">
        <v>4</v>
      </c>
      <c r="J68" s="1">
        <f>IF(I68="",0,IF(I68="3",4,IF(I68="4",8,IF(I68="5",12,16))))</f>
        <v>16</v>
      </c>
    </row>
    <row r="69" spans="1:10" ht="15" thickBot="1" thickTop="1">
      <c r="A69" s="2">
        <v>82024</v>
      </c>
      <c r="B69" s="5">
        <v>47</v>
      </c>
      <c r="C69" s="5"/>
      <c r="D69" s="5">
        <v>27</v>
      </c>
      <c r="E69" s="6">
        <v>50</v>
      </c>
      <c r="F69" s="7" t="s">
        <v>11</v>
      </c>
      <c r="G69" s="8">
        <f>IF(F69="","",B69*0.033+C69*0.033+D69*0.034+E69*0.45+F69*0.45+J69)</f>
      </c>
      <c r="H69" s="9" t="str">
        <f>IF(F69="","не се яви",IF(G69&lt;$P$3,"слаб 2",IF(G69&lt;$P$4,"среден 3",IF(G69&lt;$P$5,"добър 4",IF(G69&lt;$P$6,"мн. добър 5","отличен 6")))))</f>
        <v>не се яви</v>
      </c>
      <c r="I69" s="1">
        <v>6</v>
      </c>
      <c r="J69" s="1">
        <f>IF(I69="",0,IF(I69="3",4,IF(I69="4",8,IF(I69="5",12,16))))</f>
        <v>16</v>
      </c>
    </row>
    <row r="70" ht="15" thickTop="1"/>
  </sheetData>
  <sheetProtection/>
  <mergeCells count="8">
    <mergeCell ref="L10:M10"/>
    <mergeCell ref="L2:O2"/>
    <mergeCell ref="P2:R2"/>
    <mergeCell ref="L3:M3"/>
    <mergeCell ref="L4:M4"/>
    <mergeCell ref="L5:M5"/>
    <mergeCell ref="L6:M6"/>
    <mergeCell ref="L7:M7"/>
  </mergeCells>
  <printOptions/>
  <pageMargins left="0.7" right="0.7" top="0.75" bottom="0.75" header="0.3" footer="0.3"/>
  <pageSetup horizontalDpi="600" verticalDpi="600" orientation="portrait" paperSize="9" r:id="rId1"/>
  <ignoredErrors>
    <ignoredError sqref="G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2021-02-22T10:13:23Z</dcterms:created>
  <dcterms:modified xsi:type="dcterms:W3CDTF">2021-07-09T07:29:06Z</dcterms:modified>
  <cp:category/>
  <cp:version/>
  <cp:contentType/>
  <cp:contentStatus/>
</cp:coreProperties>
</file>