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36" windowWidth="17520" windowHeight="9276" activeTab="0"/>
  </bookViews>
  <sheets>
    <sheet name="Students--12-11-2015--UTF-8" sheetId="1" r:id="rId1"/>
  </sheets>
  <definedNames/>
  <calcPr fullCalcOnLoad="1"/>
</workbook>
</file>

<file path=xl/sharedStrings.xml><?xml version="1.0" encoding="utf-8"?>
<sst xmlns="http://schemas.openxmlformats.org/spreadsheetml/2006/main" count="107" uniqueCount="107">
  <si>
    <t>Име</t>
  </si>
  <si>
    <t>Иван Иванов Минев</t>
  </si>
  <si>
    <t>Ваня Янева Гушева</t>
  </si>
  <si>
    <t>Христо Илиев Янакиев</t>
  </si>
  <si>
    <t>Златислав Колев Колев</t>
  </si>
  <si>
    <t>Николай Михайлович Рибин</t>
  </si>
  <si>
    <t>Веселка Манушева Иванова</t>
  </si>
  <si>
    <t>Димо Иванов Бойчев</t>
  </si>
  <si>
    <t>Николай Иванов Кичеков</t>
  </si>
  <si>
    <t>Живка Ташкова Меракова</t>
  </si>
  <si>
    <t>Денислав Иванов Радев</t>
  </si>
  <si>
    <t>Симеон Христофоров Иванов</t>
  </si>
  <si>
    <t>Илия Емилов Димчев</t>
  </si>
  <si>
    <t>Стоян Цветанов Томицин</t>
  </si>
  <si>
    <t>Стилиян Веселинов Камберов</t>
  </si>
  <si>
    <t>Теодора Тошева Циркова</t>
  </si>
  <si>
    <t>Николай Димитров Славков</t>
  </si>
  <si>
    <t>Митко Димитров Стайков</t>
  </si>
  <si>
    <t>Снежана Антонова Рибарска</t>
  </si>
  <si>
    <t>Ваня Руменова Иванова</t>
  </si>
  <si>
    <t>Иван Атанасов Велев</t>
  </si>
  <si>
    <t>Мартин Георгиев Пасков</t>
  </si>
  <si>
    <t>Димитър Пламенов Гочев</t>
  </si>
  <si>
    <t>Василена Василева Николова</t>
  </si>
  <si>
    <t>Свилен Красенов Стефанов</t>
  </si>
  <si>
    <t>Александър Петров Първанов</t>
  </si>
  <si>
    <t>Александър Илиев Кръстев</t>
  </si>
  <si>
    <t>Петър Светлинов Петров</t>
  </si>
  <si>
    <t>Георги Игнатов Николов</t>
  </si>
  <si>
    <t>Теодора Владимирова Петкова</t>
  </si>
  <si>
    <t>Станислав Бориславов Бабалев</t>
  </si>
  <si>
    <t>Антон Панайотов Панайотов</t>
  </si>
  <si>
    <t>Кристиян Красимиров Димитров</t>
  </si>
  <si>
    <t>Момчил Насков Баталов</t>
  </si>
  <si>
    <t>Радослав Христов Рашев</t>
  </si>
  <si>
    <t>Евелина Костадинова Димитрова</t>
  </si>
  <si>
    <t>Георги Светлозаров Стефанов</t>
  </si>
  <si>
    <t>Петър Пламенов Скорчелиев</t>
  </si>
  <si>
    <t>Даниела Георгиева Русева</t>
  </si>
  <si>
    <t>Иван Павлинов Симеонов</t>
  </si>
  <si>
    <t>Илия Иванов Крънджилски</t>
  </si>
  <si>
    <t>Димитър Емилов Милев</t>
  </si>
  <si>
    <t>Иван Раданов Иванов</t>
  </si>
  <si>
    <t>Мария Светлославова Божкова</t>
  </si>
  <si>
    <t>Николай Илиянов Йорданов</t>
  </si>
  <si>
    <t>Елена Никола Радойчева</t>
  </si>
  <si>
    <t>Елена Пламенова Фотева</t>
  </si>
  <si>
    <t>Тодор Борисов Борисов</t>
  </si>
  <si>
    <t>Павел Светославов Лазаров</t>
  </si>
  <si>
    <t>Илияна Димитрова Витанова</t>
  </si>
  <si>
    <t>Иван Насков Ангелов</t>
  </si>
  <si>
    <t>Илиян Сашев Попов</t>
  </si>
  <si>
    <t>Николай Георгиев Дионисов</t>
  </si>
  <si>
    <t>Мария Валентинова Нинова</t>
  </si>
  <si>
    <t>Николай Василев Лазаров</t>
  </si>
  <si>
    <t>Виолета Валентинова Йотова</t>
  </si>
  <si>
    <t>Хюлия Сабри Хамди</t>
  </si>
  <si>
    <t>Георги Людмилов Любенов</t>
  </si>
  <si>
    <t>Данаил Владимиров Христов</t>
  </si>
  <si>
    <t>Мартин Ивайлов Филипов</t>
  </si>
  <si>
    <t>Богомила Калинова Пенева</t>
  </si>
  <si>
    <t>Калоян Атанасов Росенов</t>
  </si>
  <si>
    <t>Калоян Петров Панчев</t>
  </si>
  <si>
    <t>Георги Петров Фитнев</t>
  </si>
  <si>
    <t>Стоян Станчев Стоименов</t>
  </si>
  <si>
    <t>Цветелина Илиянова Стоянова</t>
  </si>
  <si>
    <t>Васил Христов Балездров</t>
  </si>
  <si>
    <t>Здравко Любенов Петров</t>
  </si>
  <si>
    <t>Иван Пламенов Маргаритов</t>
  </si>
  <si>
    <t>Владислава Венциславова Маркова</t>
  </si>
  <si>
    <t>Мариела Емилова Тихова</t>
  </si>
  <si>
    <t>Иван Станиславов Камбуров</t>
  </si>
  <si>
    <t>Марио Росенов Василев</t>
  </si>
  <si>
    <t>Калоян Йорданов Кръстев</t>
  </si>
  <si>
    <t>Гюляй Севани Сеид</t>
  </si>
  <si>
    <t>Виторио Лоренцо Белоречки</t>
  </si>
  <si>
    <t>Деница Николаева Цайкина</t>
  </si>
  <si>
    <t>Теодор Николаев Димитров</t>
  </si>
  <si>
    <t>Ивелин Станимиров Станчев</t>
  </si>
  <si>
    <t>Светомир Кристианов Стоименов</t>
  </si>
  <si>
    <t>Иван Ясенов Желязков</t>
  </si>
  <si>
    <t>Марин Благоев Шаламанов</t>
  </si>
  <si>
    <t>Пламена Мартинова Денинска</t>
  </si>
  <si>
    <t>Георги Сашов Александров</t>
  </si>
  <si>
    <t>Евгения Любенова Трифонова</t>
  </si>
  <si>
    <t>Иван Севдалинов Иванов</t>
  </si>
  <si>
    <t>Антон Богданов Георгиев</t>
  </si>
  <si>
    <t>Добрин Цветанов Цветков</t>
  </si>
  <si>
    <t>Гергана Стефанова Тюфекчиева</t>
  </si>
  <si>
    <t>Михаил Росенов Марков</t>
  </si>
  <si>
    <t>Ф№</t>
  </si>
  <si>
    <t>Гр.</t>
  </si>
  <si>
    <t>контр.1, %</t>
  </si>
  <si>
    <t>оценка ас., %</t>
  </si>
  <si>
    <t>домашни, средни %</t>
  </si>
  <si>
    <t>изпит-задачи</t>
  </si>
  <si>
    <t>изпит-зад., макс</t>
  </si>
  <si>
    <t>изпит-теория</t>
  </si>
  <si>
    <t>оценка, %</t>
  </si>
  <si>
    <t>оценка, шестобална</t>
  </si>
  <si>
    <t>Превръщане на проценти в оценка</t>
  </si>
  <si>
    <t>прагови ст-сти на %тите</t>
  </si>
  <si>
    <t>Недвойки</t>
  </si>
  <si>
    <t>Тройки</t>
  </si>
  <si>
    <t>Четворки</t>
  </si>
  <si>
    <t>Петици</t>
  </si>
  <si>
    <t>Шестици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</si>
</sst>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3"/>
      <name val="Calibri"/>
      <family val="2"/>
    </font>
    <font>
      <sz val="11"/>
      <color indexed="1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FF00"/>
      <name val="Calibri"/>
      <family val="2"/>
    </font>
    <font>
      <sz val="11"/>
      <color rgb="FFFFFF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5999634265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wrapText="1"/>
    </xf>
    <xf numFmtId="2" fontId="0" fillId="33" borderId="10" xfId="0" applyNumberFormat="1" applyFill="1" applyBorder="1" applyAlignment="1">
      <alignment horizontal="center"/>
    </xf>
    <xf numFmtId="0" fontId="36" fillId="34" borderId="10" xfId="0" applyFont="1" applyFill="1" applyBorder="1" applyAlignment="1">
      <alignment horizontal="center"/>
    </xf>
    <xf numFmtId="0" fontId="36" fillId="34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wrapText="1"/>
    </xf>
    <xf numFmtId="0" fontId="0" fillId="36" borderId="10" xfId="0" applyFill="1" applyBorder="1" applyAlignment="1">
      <alignment wrapText="1"/>
    </xf>
    <xf numFmtId="0" fontId="0" fillId="37" borderId="10" xfId="0" applyFill="1" applyBorder="1" applyAlignment="1">
      <alignment wrapText="1"/>
    </xf>
    <xf numFmtId="0" fontId="0" fillId="0" borderId="0" xfId="0" applyAlignment="1">
      <alignment/>
    </xf>
    <xf numFmtId="0" fontId="37" fillId="38" borderId="0" xfId="0" applyFont="1" applyFill="1" applyAlignment="1">
      <alignment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2" fontId="0" fillId="37" borderId="10" xfId="0" applyNumberFormat="1" applyFill="1" applyBorder="1" applyAlignment="1">
      <alignment horizontal="center"/>
    </xf>
    <xf numFmtId="0" fontId="36" fillId="39" borderId="10" xfId="0" applyFont="1" applyFill="1" applyBorder="1" applyAlignment="1">
      <alignment horizontal="center"/>
    </xf>
    <xf numFmtId="0" fontId="37" fillId="38" borderId="0" xfId="0" applyFont="1" applyFill="1" applyAlignment="1">
      <alignment/>
    </xf>
    <xf numFmtId="0" fontId="0" fillId="40" borderId="0" xfId="0" applyFill="1" applyAlignment="1">
      <alignment/>
    </xf>
    <xf numFmtId="0" fontId="37" fillId="38" borderId="0" xfId="0" applyFont="1" applyFill="1" applyAlignment="1">
      <alignment horizontal="left"/>
    </xf>
    <xf numFmtId="0" fontId="37" fillId="38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0"/>
  <sheetViews>
    <sheetView tabSelected="1" zoomScalePageLayoutView="0" workbookViewId="0" topLeftCell="A45">
      <selection activeCell="G61" sqref="G61"/>
    </sheetView>
  </sheetViews>
  <sheetFormatPr defaultColWidth="9.140625" defaultRowHeight="15"/>
  <cols>
    <col min="1" max="1" width="8.8515625" style="0" customWidth="1"/>
    <col min="2" max="2" width="33.7109375" style="0" customWidth="1"/>
    <col min="3" max="3" width="6.140625" style="0" customWidth="1"/>
    <col min="4" max="4" width="11.00390625" style="0" customWidth="1"/>
    <col min="6" max="6" width="10.00390625" style="0" customWidth="1"/>
    <col min="8" max="8" width="11.140625" style="0" customWidth="1"/>
    <col min="11" max="11" width="15.7109375" style="0" customWidth="1"/>
  </cols>
  <sheetData>
    <row r="1" spans="1:11" ht="30.75">
      <c r="A1" s="1" t="s">
        <v>90</v>
      </c>
      <c r="B1" s="1" t="s">
        <v>0</v>
      </c>
      <c r="C1" s="1" t="s">
        <v>91</v>
      </c>
      <c r="D1" s="4" t="s">
        <v>94</v>
      </c>
      <c r="E1" s="4" t="s">
        <v>92</v>
      </c>
      <c r="F1" s="4" t="s">
        <v>93</v>
      </c>
      <c r="G1" s="8" t="s">
        <v>95</v>
      </c>
      <c r="H1" s="8" t="s">
        <v>96</v>
      </c>
      <c r="I1" s="9" t="s">
        <v>97</v>
      </c>
      <c r="J1" s="10" t="s">
        <v>98</v>
      </c>
      <c r="K1" s="7" t="s">
        <v>99</v>
      </c>
    </row>
    <row r="2" spans="1:19" ht="15">
      <c r="A2" s="2">
        <v>81093</v>
      </c>
      <c r="B2" s="1" t="s">
        <v>3</v>
      </c>
      <c r="C2" s="3">
        <v>5</v>
      </c>
      <c r="D2" s="5">
        <v>0</v>
      </c>
      <c r="E2" s="5">
        <v>0</v>
      </c>
      <c r="F2" s="5">
        <v>0</v>
      </c>
      <c r="G2" s="13"/>
      <c r="H2" s="13">
        <v>66</v>
      </c>
      <c r="I2" s="14"/>
      <c r="J2" s="15">
        <f>(D2*0.12+E2*0.2+F2*0.08+((G2/H2)*100)*0.3+I2*0.3)</f>
        <v>0</v>
      </c>
      <c r="K2" s="6">
        <f>IF(J2&lt;$Q$3,2,IF(J2&lt;$Q$4,3,IF(J2&lt;$Q$5,4,IF(J2&lt;$Q$6,5,6))))</f>
        <v>2</v>
      </c>
      <c r="M2" s="17" t="s">
        <v>100</v>
      </c>
      <c r="N2" s="17"/>
      <c r="O2" s="17"/>
      <c r="P2" s="17"/>
      <c r="Q2" s="18" t="s">
        <v>101</v>
      </c>
      <c r="R2" s="18"/>
      <c r="S2" s="18"/>
    </row>
    <row r="3" spans="1:19" ht="15">
      <c r="A3" s="2">
        <v>81101</v>
      </c>
      <c r="B3" s="1" t="s">
        <v>4</v>
      </c>
      <c r="C3" s="3">
        <v>5</v>
      </c>
      <c r="D3" s="5">
        <v>0</v>
      </c>
      <c r="E3" s="5">
        <v>0</v>
      </c>
      <c r="F3" s="5">
        <v>0</v>
      </c>
      <c r="G3" s="13"/>
      <c r="H3" s="13">
        <v>66</v>
      </c>
      <c r="I3" s="14"/>
      <c r="J3" s="15">
        <f aca="true" t="shared" si="0" ref="J3:J66">(D3*0.12+E3*0.2+F3*0.08+((G3/H3)*100)*0.3+I3*0.3)</f>
        <v>0</v>
      </c>
      <c r="K3" s="6">
        <f aca="true" t="shared" si="1" ref="K3:K66">IF(J3&lt;$Q$3,2,IF(J3&lt;$Q$4,3,IF(J3&lt;$Q$5,4,IF(J3&lt;$Q$6,5,6))))</f>
        <v>2</v>
      </c>
      <c r="M3" s="19" t="str">
        <f>"под "&amp;$Q$3&amp;"%:                   2"</f>
        <v>под 40%:                   2</v>
      </c>
      <c r="N3" s="19"/>
      <c r="O3" s="19"/>
      <c r="P3" s="19"/>
      <c r="Q3" s="11">
        <v>40</v>
      </c>
      <c r="R3" s="11"/>
      <c r="S3" s="11"/>
    </row>
    <row r="4" spans="1:19" ht="15">
      <c r="A4" s="2">
        <v>81176</v>
      </c>
      <c r="B4" s="1" t="s">
        <v>7</v>
      </c>
      <c r="C4" s="3">
        <v>5</v>
      </c>
      <c r="D4" s="5">
        <v>10.044642857142858</v>
      </c>
      <c r="E4" s="5">
        <v>30.58823529411765</v>
      </c>
      <c r="F4" s="5">
        <v>12.5</v>
      </c>
      <c r="G4" s="13">
        <v>15</v>
      </c>
      <c r="H4" s="13">
        <v>66</v>
      </c>
      <c r="I4" s="14"/>
      <c r="J4" s="15">
        <f t="shared" si="0"/>
        <v>15.141186019862491</v>
      </c>
      <c r="K4" s="6">
        <f t="shared" si="1"/>
        <v>2</v>
      </c>
      <c r="M4" s="17" t="str">
        <f>"от "&amp;$Q$3&amp;"% до "&amp;$Q$4&amp;"%:       3"</f>
        <v>от 40% до 55%:       3</v>
      </c>
      <c r="N4" s="17"/>
      <c r="O4" s="17"/>
      <c r="P4" s="17"/>
      <c r="Q4" s="11">
        <v>55</v>
      </c>
      <c r="R4" s="11"/>
      <c r="S4" s="11"/>
    </row>
    <row r="5" spans="1:19" ht="15">
      <c r="A5" s="2">
        <v>81216</v>
      </c>
      <c r="B5" s="1" t="s">
        <v>8</v>
      </c>
      <c r="C5" s="3">
        <v>5</v>
      </c>
      <c r="D5" s="5">
        <v>0</v>
      </c>
      <c r="E5" s="5">
        <v>0</v>
      </c>
      <c r="F5" s="5">
        <v>0</v>
      </c>
      <c r="G5" s="13">
        <v>5</v>
      </c>
      <c r="H5" s="13">
        <v>66</v>
      </c>
      <c r="I5" s="14"/>
      <c r="J5" s="15">
        <f t="shared" si="0"/>
        <v>2.272727272727273</v>
      </c>
      <c r="K5" s="6">
        <f t="shared" si="1"/>
        <v>2</v>
      </c>
      <c r="M5" s="20" t="str">
        <f>"от "&amp;$Q$4&amp;"% до "&amp;$Q$5&amp;"%:       4"</f>
        <v>от 55% до 70%:       4</v>
      </c>
      <c r="N5" s="20"/>
      <c r="O5" s="20"/>
      <c r="P5" s="20"/>
      <c r="Q5" s="11">
        <v>70</v>
      </c>
      <c r="R5" s="11"/>
      <c r="S5" s="11"/>
    </row>
    <row r="6" spans="1:19" ht="15">
      <c r="A6" s="2">
        <v>81224</v>
      </c>
      <c r="B6" s="1" t="s">
        <v>9</v>
      </c>
      <c r="C6" s="3">
        <v>5</v>
      </c>
      <c r="D6" s="5">
        <v>0</v>
      </c>
      <c r="E6" s="5">
        <v>0</v>
      </c>
      <c r="F6" s="5">
        <v>0</v>
      </c>
      <c r="G6" s="13">
        <v>15</v>
      </c>
      <c r="H6" s="13">
        <v>66</v>
      </c>
      <c r="I6" s="14"/>
      <c r="J6" s="15">
        <f t="shared" si="0"/>
        <v>6.8181818181818175</v>
      </c>
      <c r="K6" s="6">
        <f t="shared" si="1"/>
        <v>2</v>
      </c>
      <c r="M6" s="20" t="str">
        <f>"от "&amp;$Q$5&amp;"% до "&amp;$Q$6&amp;"%:       5"</f>
        <v>от 70% до 85%:       5</v>
      </c>
      <c r="N6" s="20"/>
      <c r="O6" s="20"/>
      <c r="P6" s="20"/>
      <c r="Q6" s="11">
        <v>85</v>
      </c>
      <c r="R6" s="11"/>
      <c r="S6" s="11"/>
    </row>
    <row r="7" spans="1:19" ht="15">
      <c r="A7" s="2">
        <v>81246</v>
      </c>
      <c r="B7" s="1" t="s">
        <v>59</v>
      </c>
      <c r="C7" s="3">
        <v>5</v>
      </c>
      <c r="D7" s="5">
        <v>55.247252747252745</v>
      </c>
      <c r="E7" s="5">
        <v>42.35294117647059</v>
      </c>
      <c r="F7" s="5">
        <v>100</v>
      </c>
      <c r="G7" s="13">
        <v>0</v>
      </c>
      <c r="H7" s="13">
        <v>66</v>
      </c>
      <c r="I7" s="14"/>
      <c r="J7" s="15">
        <f t="shared" si="0"/>
        <v>23.10025856496445</v>
      </c>
      <c r="K7" s="6">
        <f t="shared" si="1"/>
        <v>2</v>
      </c>
      <c r="M7" s="17" t="str">
        <f>"над "&amp;$Q$6&amp;"%:                   6"</f>
        <v>над 85%:                   6</v>
      </c>
      <c r="N7" s="17"/>
      <c r="O7" s="17"/>
      <c r="P7" s="17"/>
      <c r="Q7" s="11"/>
      <c r="R7" s="11"/>
      <c r="S7" s="11"/>
    </row>
    <row r="8" spans="1:19" ht="15">
      <c r="A8" s="2">
        <v>81249</v>
      </c>
      <c r="B8" s="1" t="s">
        <v>19</v>
      </c>
      <c r="C8" s="3">
        <v>5</v>
      </c>
      <c r="D8" s="5">
        <v>40.559752747252745</v>
      </c>
      <c r="E8" s="5">
        <v>28.235294117647058</v>
      </c>
      <c r="F8" s="5">
        <v>50</v>
      </c>
      <c r="G8" s="13">
        <v>0</v>
      </c>
      <c r="H8" s="13">
        <v>66</v>
      </c>
      <c r="I8" s="14"/>
      <c r="J8" s="15">
        <f t="shared" si="0"/>
        <v>14.514229153199741</v>
      </c>
      <c r="K8" s="6">
        <f t="shared" si="1"/>
        <v>2</v>
      </c>
      <c r="M8" s="11"/>
      <c r="N8" s="11"/>
      <c r="O8" s="11"/>
      <c r="P8" s="11"/>
      <c r="Q8" s="11"/>
      <c r="R8" s="11"/>
      <c r="S8" s="11"/>
    </row>
    <row r="9" spans="1:16" ht="15">
      <c r="A9" s="2">
        <v>81261</v>
      </c>
      <c r="B9" s="1" t="s">
        <v>20</v>
      </c>
      <c r="C9" s="3">
        <v>5</v>
      </c>
      <c r="D9" s="5">
        <v>30.9375</v>
      </c>
      <c r="E9" s="5">
        <v>36.470588235294116</v>
      </c>
      <c r="F9" s="5">
        <v>75</v>
      </c>
      <c r="G9" s="13">
        <v>16</v>
      </c>
      <c r="H9" s="13">
        <v>66</v>
      </c>
      <c r="I9" s="14"/>
      <c r="J9" s="15">
        <f t="shared" si="0"/>
        <v>24.279344919786098</v>
      </c>
      <c r="K9" s="6">
        <f t="shared" si="1"/>
        <v>2</v>
      </c>
      <c r="M9" s="12" t="s">
        <v>102</v>
      </c>
      <c r="N9" s="11"/>
      <c r="O9" s="11"/>
      <c r="P9" s="11"/>
    </row>
    <row r="10" spans="1:16" ht="15">
      <c r="A10" s="2">
        <v>81269</v>
      </c>
      <c r="B10" s="1" t="s">
        <v>29</v>
      </c>
      <c r="C10" s="3">
        <v>5</v>
      </c>
      <c r="D10" s="5">
        <v>64.06936813186813</v>
      </c>
      <c r="E10" s="5">
        <v>43.529411764705884</v>
      </c>
      <c r="F10" s="5">
        <v>100</v>
      </c>
      <c r="G10" s="13">
        <v>8</v>
      </c>
      <c r="H10" s="13">
        <v>66</v>
      </c>
      <c r="I10" s="14"/>
      <c r="J10" s="15">
        <f t="shared" si="0"/>
        <v>28.03057016512899</v>
      </c>
      <c r="K10" s="6">
        <f t="shared" si="1"/>
        <v>2</v>
      </c>
      <c r="M10" s="12">
        <f>COUNTIF(K2:K81,"&gt;= 3.0")</f>
        <v>8</v>
      </c>
      <c r="N10" s="11"/>
      <c r="O10" s="11"/>
      <c r="P10" s="11"/>
    </row>
    <row r="11" spans="1:19" ht="15">
      <c r="A11" s="2">
        <v>81273</v>
      </c>
      <c r="B11" s="1" t="s">
        <v>26</v>
      </c>
      <c r="C11" s="3">
        <v>5</v>
      </c>
      <c r="D11" s="5">
        <v>41.25</v>
      </c>
      <c r="E11" s="5">
        <v>72.94117647058823</v>
      </c>
      <c r="F11" s="5">
        <v>25</v>
      </c>
      <c r="G11" s="13">
        <v>14</v>
      </c>
      <c r="H11" s="13">
        <v>66</v>
      </c>
      <c r="I11" s="14"/>
      <c r="J11" s="15">
        <f t="shared" si="0"/>
        <v>27.90187165775401</v>
      </c>
      <c r="K11" s="6">
        <f t="shared" si="1"/>
        <v>2</v>
      </c>
      <c r="M11" s="11"/>
      <c r="N11" s="11"/>
      <c r="O11" s="11"/>
      <c r="P11" s="11"/>
      <c r="Q11" s="11"/>
      <c r="R11" s="11"/>
      <c r="S11" s="11"/>
    </row>
    <row r="12" spans="1:19" ht="15">
      <c r="A12" s="2">
        <v>81286</v>
      </c>
      <c r="B12" s="1" t="s">
        <v>86</v>
      </c>
      <c r="C12" s="3">
        <v>5</v>
      </c>
      <c r="D12" s="5">
        <v>0</v>
      </c>
      <c r="E12" s="5">
        <v>0</v>
      </c>
      <c r="F12" s="5">
        <v>0</v>
      </c>
      <c r="G12" s="13">
        <v>5</v>
      </c>
      <c r="H12" s="13">
        <v>66</v>
      </c>
      <c r="I12" s="14"/>
      <c r="J12" s="15">
        <f t="shared" si="0"/>
        <v>2.272727272727273</v>
      </c>
      <c r="K12" s="6">
        <f t="shared" si="1"/>
        <v>2</v>
      </c>
      <c r="M12" s="12" t="s">
        <v>103</v>
      </c>
      <c r="N12" s="11"/>
      <c r="O12" s="11"/>
      <c r="P12" s="11"/>
      <c r="Q12" s="11"/>
      <c r="R12" s="11"/>
      <c r="S12" s="11"/>
    </row>
    <row r="13" spans="1:19" ht="15">
      <c r="A13" s="2">
        <v>81287</v>
      </c>
      <c r="B13" s="1" t="s">
        <v>53</v>
      </c>
      <c r="C13" s="3">
        <v>5</v>
      </c>
      <c r="D13" s="5">
        <v>66.90247252747253</v>
      </c>
      <c r="E13" s="5">
        <v>34.11764705882353</v>
      </c>
      <c r="F13" s="5">
        <v>100</v>
      </c>
      <c r="G13" s="13">
        <v>8</v>
      </c>
      <c r="H13" s="13">
        <v>66</v>
      </c>
      <c r="I13" s="14"/>
      <c r="J13" s="15">
        <f t="shared" si="0"/>
        <v>26.488189751425047</v>
      </c>
      <c r="K13" s="6">
        <f t="shared" si="1"/>
        <v>2</v>
      </c>
      <c r="M13" s="12">
        <f>COUNTIF(K2:K81,"= 3.0")</f>
        <v>2</v>
      </c>
      <c r="N13" s="11"/>
      <c r="O13" s="11"/>
      <c r="P13" s="11"/>
      <c r="Q13" s="11"/>
      <c r="R13" s="11"/>
      <c r="S13" s="11"/>
    </row>
    <row r="14" spans="1:19" ht="15">
      <c r="A14" s="2">
        <v>81288</v>
      </c>
      <c r="B14" s="1" t="s">
        <v>81</v>
      </c>
      <c r="C14" s="3">
        <v>5</v>
      </c>
      <c r="D14" s="5">
        <v>56.42857142857143</v>
      </c>
      <c r="E14" s="5">
        <v>102.35294117647058</v>
      </c>
      <c r="F14" s="5">
        <v>25</v>
      </c>
      <c r="G14" s="13">
        <v>53</v>
      </c>
      <c r="H14" s="13">
        <v>66</v>
      </c>
      <c r="I14" s="14"/>
      <c r="J14" s="15">
        <f t="shared" si="0"/>
        <v>53.33292589763178</v>
      </c>
      <c r="K14" s="6">
        <f t="shared" si="1"/>
        <v>3</v>
      </c>
      <c r="M14" s="11"/>
      <c r="N14" s="11"/>
      <c r="O14" s="11"/>
      <c r="P14" s="11"/>
      <c r="Q14" s="11"/>
      <c r="R14" s="11"/>
      <c r="S14" s="11"/>
    </row>
    <row r="15" spans="1:19" ht="15">
      <c r="A15" s="2">
        <v>81298</v>
      </c>
      <c r="B15" s="1" t="s">
        <v>14</v>
      </c>
      <c r="C15" s="3">
        <v>5</v>
      </c>
      <c r="D15" s="5">
        <v>53.8907967032967</v>
      </c>
      <c r="E15" s="5">
        <v>75.29411764705883</v>
      </c>
      <c r="F15" s="5">
        <v>100</v>
      </c>
      <c r="G15" s="13">
        <v>23</v>
      </c>
      <c r="H15" s="13">
        <v>66</v>
      </c>
      <c r="I15" s="14"/>
      <c r="J15" s="15">
        <f t="shared" si="0"/>
        <v>39.980264588352824</v>
      </c>
      <c r="K15" s="6">
        <f t="shared" si="1"/>
        <v>2</v>
      </c>
      <c r="M15" s="12" t="s">
        <v>104</v>
      </c>
      <c r="N15" s="11"/>
      <c r="O15" s="11"/>
      <c r="P15" s="11"/>
      <c r="Q15" s="11"/>
      <c r="R15" s="11"/>
      <c r="S15" s="11"/>
    </row>
    <row r="16" spans="1:19" ht="15">
      <c r="A16" s="2">
        <v>81307</v>
      </c>
      <c r="B16" s="1" t="s">
        <v>25</v>
      </c>
      <c r="C16" s="3">
        <v>5</v>
      </c>
      <c r="D16" s="5">
        <v>0</v>
      </c>
      <c r="E16" s="5">
        <v>0</v>
      </c>
      <c r="F16" s="5">
        <v>0</v>
      </c>
      <c r="G16" s="13"/>
      <c r="H16" s="13">
        <v>66</v>
      </c>
      <c r="I16" s="14"/>
      <c r="J16" s="15">
        <f t="shared" si="0"/>
        <v>0</v>
      </c>
      <c r="K16" s="6">
        <f t="shared" si="1"/>
        <v>2</v>
      </c>
      <c r="M16" s="12">
        <f>COUNTIF(K2:K81,"= 4.0")</f>
        <v>1</v>
      </c>
      <c r="N16" s="11"/>
      <c r="O16" s="11"/>
      <c r="P16" s="11"/>
      <c r="Q16" s="11"/>
      <c r="R16" s="11"/>
      <c r="S16" s="11"/>
    </row>
    <row r="17" spans="1:19" ht="15">
      <c r="A17" s="2">
        <v>81324</v>
      </c>
      <c r="B17" s="1" t="s">
        <v>18</v>
      </c>
      <c r="C17" s="3">
        <v>5</v>
      </c>
      <c r="D17" s="5">
        <v>73.36881868131869</v>
      </c>
      <c r="E17" s="5">
        <v>27.058823529411764</v>
      </c>
      <c r="F17" s="5">
        <v>100</v>
      </c>
      <c r="G17" s="13">
        <v>10</v>
      </c>
      <c r="H17" s="13">
        <v>66</v>
      </c>
      <c r="I17" s="14"/>
      <c r="J17" s="15">
        <f t="shared" si="0"/>
        <v>26.761477493095143</v>
      </c>
      <c r="K17" s="6">
        <f t="shared" si="1"/>
        <v>2</v>
      </c>
      <c r="M17" s="11"/>
      <c r="N17" s="11"/>
      <c r="O17" s="11"/>
      <c r="P17" s="11"/>
      <c r="Q17" s="11"/>
      <c r="R17" s="11"/>
      <c r="S17" s="11"/>
    </row>
    <row r="18" spans="1:19" ht="15">
      <c r="A18" s="2">
        <v>81328</v>
      </c>
      <c r="B18" s="1" t="s">
        <v>83</v>
      </c>
      <c r="C18" s="3">
        <v>5</v>
      </c>
      <c r="D18" s="5">
        <v>53.660714285714285</v>
      </c>
      <c r="E18" s="5">
        <v>10.588235294117647</v>
      </c>
      <c r="F18" s="5">
        <v>100</v>
      </c>
      <c r="G18" s="13">
        <v>15</v>
      </c>
      <c r="H18" s="13">
        <v>66</v>
      </c>
      <c r="I18" s="14"/>
      <c r="J18" s="15">
        <f t="shared" si="0"/>
        <v>23.375114591291062</v>
      </c>
      <c r="K18" s="6">
        <f t="shared" si="1"/>
        <v>2</v>
      </c>
      <c r="M18" s="12" t="s">
        <v>105</v>
      </c>
      <c r="N18" s="11"/>
      <c r="O18" s="11"/>
      <c r="P18" s="11"/>
      <c r="Q18" s="11"/>
      <c r="R18" s="11"/>
      <c r="S18" s="11"/>
    </row>
    <row r="19" spans="1:19" ht="15">
      <c r="A19" s="2">
        <v>81339</v>
      </c>
      <c r="B19" s="1" t="s">
        <v>40</v>
      </c>
      <c r="C19" s="3">
        <v>5</v>
      </c>
      <c r="D19" s="5">
        <v>0</v>
      </c>
      <c r="E19" s="5">
        <v>8.235294117647058</v>
      </c>
      <c r="F19" s="5">
        <v>0</v>
      </c>
      <c r="G19" s="13"/>
      <c r="H19" s="13">
        <v>66</v>
      </c>
      <c r="I19" s="14"/>
      <c r="J19" s="15">
        <f t="shared" si="0"/>
        <v>1.6470588235294117</v>
      </c>
      <c r="K19" s="6">
        <f t="shared" si="1"/>
        <v>2</v>
      </c>
      <c r="M19" s="12">
        <f>COUNTIF(K2:K81,"= 5.0")</f>
        <v>0</v>
      </c>
      <c r="N19" s="11"/>
      <c r="O19" s="11"/>
      <c r="P19" s="11"/>
      <c r="Q19" s="11"/>
      <c r="R19" s="11"/>
      <c r="S19" s="11"/>
    </row>
    <row r="20" spans="1:19" ht="15">
      <c r="A20" s="2">
        <v>81351</v>
      </c>
      <c r="B20" s="1" t="s">
        <v>66</v>
      </c>
      <c r="C20" s="3">
        <v>5</v>
      </c>
      <c r="D20" s="5">
        <v>62.29052197802198</v>
      </c>
      <c r="E20" s="5">
        <v>27.058823529411764</v>
      </c>
      <c r="F20" s="5">
        <v>100</v>
      </c>
      <c r="G20" s="13">
        <v>5</v>
      </c>
      <c r="H20" s="13">
        <v>66</v>
      </c>
      <c r="I20" s="14"/>
      <c r="J20" s="15">
        <f t="shared" si="0"/>
        <v>23.159354615972262</v>
      </c>
      <c r="K20" s="6">
        <f t="shared" si="1"/>
        <v>2</v>
      </c>
      <c r="M20" s="11"/>
      <c r="N20" s="11"/>
      <c r="O20" s="11"/>
      <c r="P20" s="11"/>
      <c r="Q20" s="11"/>
      <c r="R20" s="11"/>
      <c r="S20" s="11"/>
    </row>
    <row r="21" spans="1:19" ht="15">
      <c r="A21" s="2">
        <v>81356</v>
      </c>
      <c r="B21" s="1" t="s">
        <v>84</v>
      </c>
      <c r="C21" s="3">
        <v>5</v>
      </c>
      <c r="D21" s="5">
        <v>14.6875</v>
      </c>
      <c r="E21" s="5">
        <v>2.3529411764705883</v>
      </c>
      <c r="F21" s="5">
        <v>12.5</v>
      </c>
      <c r="G21" s="13"/>
      <c r="H21" s="13">
        <v>66</v>
      </c>
      <c r="I21" s="14"/>
      <c r="J21" s="15">
        <f t="shared" si="0"/>
        <v>3.2330882352941175</v>
      </c>
      <c r="K21" s="6">
        <f t="shared" si="1"/>
        <v>2</v>
      </c>
      <c r="M21" s="12" t="s">
        <v>106</v>
      </c>
      <c r="N21" s="11"/>
      <c r="O21" s="11"/>
      <c r="P21" s="11"/>
      <c r="Q21" s="11"/>
      <c r="R21" s="11"/>
      <c r="S21" s="11"/>
    </row>
    <row r="22" spans="1:19" ht="15">
      <c r="A22" s="2">
        <v>81360</v>
      </c>
      <c r="B22" s="1" t="s">
        <v>63</v>
      </c>
      <c r="C22" s="3">
        <v>5</v>
      </c>
      <c r="D22" s="5">
        <v>46.83035714285714</v>
      </c>
      <c r="E22" s="5">
        <v>51.76470588235295</v>
      </c>
      <c r="F22" s="5">
        <v>87.5</v>
      </c>
      <c r="G22" s="13">
        <v>10</v>
      </c>
      <c r="H22" s="13">
        <v>66</v>
      </c>
      <c r="I22" s="14"/>
      <c r="J22" s="15">
        <f t="shared" si="0"/>
        <v>27.518038579067994</v>
      </c>
      <c r="K22" s="6">
        <f t="shared" si="1"/>
        <v>2</v>
      </c>
      <c r="M22" s="12">
        <f>COUNTIF(K2:K81,"= 6.0")</f>
        <v>5</v>
      </c>
      <c r="N22" s="11"/>
      <c r="O22" s="11"/>
      <c r="P22" s="11"/>
      <c r="Q22" s="11"/>
      <c r="R22" s="11"/>
      <c r="S22" s="11"/>
    </row>
    <row r="23" spans="1:11" ht="15">
      <c r="A23" s="2">
        <v>81372</v>
      </c>
      <c r="B23" s="1" t="s">
        <v>34</v>
      </c>
      <c r="C23" s="3">
        <v>5</v>
      </c>
      <c r="D23" s="5">
        <v>59.131181318681314</v>
      </c>
      <c r="E23" s="5">
        <v>23.52941176470588</v>
      </c>
      <c r="F23" s="5">
        <v>100</v>
      </c>
      <c r="G23" s="13">
        <v>8</v>
      </c>
      <c r="H23" s="13">
        <v>66</v>
      </c>
      <c r="I23" s="14"/>
      <c r="J23" s="15">
        <f t="shared" si="0"/>
        <v>23.437987747546572</v>
      </c>
      <c r="K23" s="6">
        <f t="shared" si="1"/>
        <v>2</v>
      </c>
    </row>
    <row r="24" spans="1:11" ht="15">
      <c r="A24" s="2">
        <v>81382</v>
      </c>
      <c r="B24" s="1" t="s">
        <v>15</v>
      </c>
      <c r="C24" s="3">
        <v>5</v>
      </c>
      <c r="D24" s="5">
        <v>70.42925824175823</v>
      </c>
      <c r="E24" s="5">
        <v>38.82352941176471</v>
      </c>
      <c r="F24" s="5">
        <v>100</v>
      </c>
      <c r="G24" s="13">
        <v>18</v>
      </c>
      <c r="H24" s="13">
        <v>66</v>
      </c>
      <c r="I24" s="14"/>
      <c r="J24" s="15">
        <f t="shared" si="0"/>
        <v>32.39803505318211</v>
      </c>
      <c r="K24" s="6">
        <f t="shared" si="1"/>
        <v>2</v>
      </c>
    </row>
    <row r="25" spans="1:11" ht="15">
      <c r="A25" s="2">
        <v>81387</v>
      </c>
      <c r="B25" s="1" t="s">
        <v>77</v>
      </c>
      <c r="C25" s="3">
        <v>5</v>
      </c>
      <c r="D25" s="5">
        <v>16.875</v>
      </c>
      <c r="E25" s="5">
        <v>17.647058823529413</v>
      </c>
      <c r="F25" s="5">
        <v>62.5</v>
      </c>
      <c r="G25" s="13">
        <v>5</v>
      </c>
      <c r="H25" s="13">
        <v>66</v>
      </c>
      <c r="I25" s="14"/>
      <c r="J25" s="15">
        <f t="shared" si="0"/>
        <v>12.827139037433156</v>
      </c>
      <c r="K25" s="6">
        <f t="shared" si="1"/>
        <v>2</v>
      </c>
    </row>
    <row r="26" spans="1:11" ht="15">
      <c r="A26" s="2">
        <v>81247</v>
      </c>
      <c r="B26" s="1" t="s">
        <v>79</v>
      </c>
      <c r="C26" s="3">
        <v>6</v>
      </c>
      <c r="D26" s="5">
        <v>109.38186813186812</v>
      </c>
      <c r="E26" s="5">
        <v>112.94117647058823</v>
      </c>
      <c r="F26" s="5">
        <v>100</v>
      </c>
      <c r="G26" s="13">
        <v>86</v>
      </c>
      <c r="H26" s="13">
        <v>66</v>
      </c>
      <c r="I26" s="14"/>
      <c r="J26" s="15">
        <f t="shared" si="0"/>
        <v>82.80496856085091</v>
      </c>
      <c r="K26" s="16">
        <v>6</v>
      </c>
    </row>
    <row r="27" spans="1:11" ht="15">
      <c r="A27" s="2">
        <v>81254</v>
      </c>
      <c r="B27" s="1" t="s">
        <v>70</v>
      </c>
      <c r="C27" s="3">
        <v>6</v>
      </c>
      <c r="D27" s="5">
        <v>65.40178571428572</v>
      </c>
      <c r="E27" s="5">
        <v>30.58823529411765</v>
      </c>
      <c r="F27" s="5">
        <v>40</v>
      </c>
      <c r="G27" s="13">
        <v>13</v>
      </c>
      <c r="H27" s="13">
        <v>66</v>
      </c>
      <c r="I27" s="14"/>
      <c r="J27" s="15">
        <f t="shared" si="0"/>
        <v>23.074952253628723</v>
      </c>
      <c r="K27" s="6">
        <f t="shared" si="1"/>
        <v>2</v>
      </c>
    </row>
    <row r="28" spans="1:11" ht="15">
      <c r="A28" s="2">
        <v>81263</v>
      </c>
      <c r="B28" s="1" t="s">
        <v>48</v>
      </c>
      <c r="C28" s="3">
        <v>6</v>
      </c>
      <c r="D28" s="5">
        <v>57.21153846153846</v>
      </c>
      <c r="E28" s="5">
        <v>17.647058823529413</v>
      </c>
      <c r="F28" s="5">
        <v>40</v>
      </c>
      <c r="G28" s="13">
        <v>2</v>
      </c>
      <c r="H28" s="13">
        <v>66</v>
      </c>
      <c r="I28" s="14"/>
      <c r="J28" s="15">
        <f t="shared" si="0"/>
        <v>14.503887289181405</v>
      </c>
      <c r="K28" s="6">
        <f t="shared" si="1"/>
        <v>2</v>
      </c>
    </row>
    <row r="29" spans="1:11" ht="15">
      <c r="A29" s="2">
        <v>81271</v>
      </c>
      <c r="B29" s="1" t="s">
        <v>69</v>
      </c>
      <c r="C29" s="3">
        <v>6</v>
      </c>
      <c r="D29" s="5">
        <v>65.3228021978022</v>
      </c>
      <c r="E29" s="5">
        <v>69.41176470588235</v>
      </c>
      <c r="F29" s="5">
        <v>60</v>
      </c>
      <c r="G29" s="13">
        <v>6</v>
      </c>
      <c r="H29" s="13">
        <v>66</v>
      </c>
      <c r="I29" s="14"/>
      <c r="J29" s="15">
        <f t="shared" si="0"/>
        <v>29.248361932185464</v>
      </c>
      <c r="K29" s="6">
        <f t="shared" si="1"/>
        <v>2</v>
      </c>
    </row>
    <row r="30" spans="1:11" ht="15">
      <c r="A30" s="2">
        <v>81276</v>
      </c>
      <c r="B30" s="1" t="s">
        <v>54</v>
      </c>
      <c r="C30" s="3">
        <v>6</v>
      </c>
      <c r="D30" s="5">
        <v>106.23282967032966</v>
      </c>
      <c r="E30" s="5">
        <v>90.58823529411765</v>
      </c>
      <c r="F30" s="5">
        <v>100</v>
      </c>
      <c r="G30" s="13">
        <v>72</v>
      </c>
      <c r="H30" s="13">
        <v>66</v>
      </c>
      <c r="I30" s="14"/>
      <c r="J30" s="15">
        <f t="shared" si="0"/>
        <v>71.59285934653582</v>
      </c>
      <c r="K30" s="16">
        <v>6</v>
      </c>
    </row>
    <row r="31" spans="1:11" ht="15">
      <c r="A31" s="2">
        <v>81292</v>
      </c>
      <c r="B31" s="1" t="s">
        <v>55</v>
      </c>
      <c r="C31" s="3">
        <v>6</v>
      </c>
      <c r="D31" s="5">
        <v>67.87431318681318</v>
      </c>
      <c r="E31" s="5">
        <v>71.76470588235294</v>
      </c>
      <c r="F31" s="5">
        <v>80</v>
      </c>
      <c r="G31" s="13">
        <v>30</v>
      </c>
      <c r="H31" s="13">
        <v>66</v>
      </c>
      <c r="I31" s="14"/>
      <c r="J31" s="15">
        <f t="shared" si="0"/>
        <v>42.5342223952518</v>
      </c>
      <c r="K31" s="6">
        <f t="shared" si="1"/>
        <v>3</v>
      </c>
    </row>
    <row r="32" spans="1:11" ht="15">
      <c r="A32" s="2">
        <v>81299</v>
      </c>
      <c r="B32" s="1" t="s">
        <v>73</v>
      </c>
      <c r="C32" s="3">
        <v>6</v>
      </c>
      <c r="D32" s="5">
        <v>25.813873626373628</v>
      </c>
      <c r="E32" s="5">
        <v>31.76470588235294</v>
      </c>
      <c r="F32" s="5">
        <v>40</v>
      </c>
      <c r="G32" s="13">
        <v>2</v>
      </c>
      <c r="H32" s="13">
        <v>66</v>
      </c>
      <c r="I32" s="14"/>
      <c r="J32" s="15">
        <f t="shared" si="0"/>
        <v>13.55969692072633</v>
      </c>
      <c r="K32" s="6">
        <f t="shared" si="1"/>
        <v>2</v>
      </c>
    </row>
    <row r="33" spans="1:11" ht="15">
      <c r="A33" s="2">
        <v>81308</v>
      </c>
      <c r="B33" s="1" t="s">
        <v>11</v>
      </c>
      <c r="C33" s="3">
        <v>6</v>
      </c>
      <c r="D33" s="5">
        <v>0</v>
      </c>
      <c r="E33" s="5">
        <v>0</v>
      </c>
      <c r="F33" s="5">
        <v>0</v>
      </c>
      <c r="G33" s="13"/>
      <c r="H33" s="13">
        <v>66</v>
      </c>
      <c r="I33" s="14"/>
      <c r="J33" s="15">
        <f t="shared" si="0"/>
        <v>0</v>
      </c>
      <c r="K33" s="6">
        <f t="shared" si="1"/>
        <v>2</v>
      </c>
    </row>
    <row r="34" spans="1:11" ht="15">
      <c r="A34" s="2">
        <v>81318</v>
      </c>
      <c r="B34" s="1" t="s">
        <v>37</v>
      </c>
      <c r="C34" s="3">
        <v>6</v>
      </c>
      <c r="D34" s="5">
        <v>108.22802197802197</v>
      </c>
      <c r="E34" s="5">
        <v>114.11764705882352</v>
      </c>
      <c r="F34" s="5">
        <v>100</v>
      </c>
      <c r="G34" s="13">
        <v>61</v>
      </c>
      <c r="H34" s="13">
        <v>66</v>
      </c>
      <c r="I34" s="14"/>
      <c r="J34" s="15">
        <f t="shared" si="0"/>
        <v>71.53816477640007</v>
      </c>
      <c r="K34" s="16">
        <v>6</v>
      </c>
    </row>
    <row r="35" spans="1:11" ht="15">
      <c r="A35" s="2">
        <v>81319</v>
      </c>
      <c r="B35" s="1" t="s">
        <v>36</v>
      </c>
      <c r="C35" s="3">
        <v>6</v>
      </c>
      <c r="D35" s="5">
        <v>105.02403846153845</v>
      </c>
      <c r="E35" s="5">
        <v>110.58823529411765</v>
      </c>
      <c r="F35" s="5">
        <v>100</v>
      </c>
      <c r="G35" s="13">
        <v>78</v>
      </c>
      <c r="H35" s="13">
        <v>66</v>
      </c>
      <c r="I35" s="14"/>
      <c r="J35" s="15">
        <f t="shared" si="0"/>
        <v>78.1750771287536</v>
      </c>
      <c r="K35" s="16">
        <v>6</v>
      </c>
    </row>
    <row r="36" spans="1:11" ht="15">
      <c r="A36" s="2">
        <v>81323</v>
      </c>
      <c r="B36" s="1" t="s">
        <v>47</v>
      </c>
      <c r="C36" s="3">
        <v>6</v>
      </c>
      <c r="D36" s="5">
        <v>82.57898351648353</v>
      </c>
      <c r="E36" s="5">
        <v>75.29411764705883</v>
      </c>
      <c r="F36" s="5">
        <v>60</v>
      </c>
      <c r="G36" s="13">
        <v>13</v>
      </c>
      <c r="H36" s="13">
        <v>66</v>
      </c>
      <c r="I36" s="14"/>
      <c r="J36" s="15">
        <f t="shared" si="0"/>
        <v>35.6773924604807</v>
      </c>
      <c r="K36" s="6">
        <f t="shared" si="1"/>
        <v>2</v>
      </c>
    </row>
    <row r="37" spans="1:11" ht="15">
      <c r="A37" s="2">
        <v>81329</v>
      </c>
      <c r="B37" s="1" t="s">
        <v>82</v>
      </c>
      <c r="C37" s="3">
        <v>6</v>
      </c>
      <c r="D37" s="5">
        <v>51.08173076923077</v>
      </c>
      <c r="E37" s="5">
        <v>18.823529411764707</v>
      </c>
      <c r="F37" s="5">
        <v>40</v>
      </c>
      <c r="G37" s="13">
        <v>2</v>
      </c>
      <c r="H37" s="13">
        <v>66</v>
      </c>
      <c r="I37" s="14"/>
      <c r="J37" s="15">
        <f t="shared" si="0"/>
        <v>14.003604483751543</v>
      </c>
      <c r="K37" s="6">
        <f t="shared" si="1"/>
        <v>2</v>
      </c>
    </row>
    <row r="38" spans="1:11" ht="15">
      <c r="A38" s="2">
        <v>81330</v>
      </c>
      <c r="B38" s="1" t="s">
        <v>27</v>
      </c>
      <c r="C38" s="3">
        <v>6</v>
      </c>
      <c r="D38" s="5">
        <v>75.58379120879121</v>
      </c>
      <c r="E38" s="5">
        <v>35.294117647058826</v>
      </c>
      <c r="F38" s="5">
        <v>45</v>
      </c>
      <c r="G38" s="13">
        <v>2</v>
      </c>
      <c r="H38" s="13">
        <v>66</v>
      </c>
      <c r="I38" s="14"/>
      <c r="J38" s="15">
        <f t="shared" si="0"/>
        <v>20.63796938355762</v>
      </c>
      <c r="K38" s="6">
        <f t="shared" si="1"/>
        <v>2</v>
      </c>
    </row>
    <row r="39" spans="1:11" ht="15">
      <c r="A39" s="2">
        <v>81341</v>
      </c>
      <c r="B39" s="1" t="s">
        <v>64</v>
      </c>
      <c r="C39" s="3">
        <v>6</v>
      </c>
      <c r="D39" s="5">
        <v>66.50755494505495</v>
      </c>
      <c r="E39" s="5">
        <v>32.94117647058823</v>
      </c>
      <c r="F39" s="5">
        <v>40</v>
      </c>
      <c r="G39" s="13">
        <v>5</v>
      </c>
      <c r="H39" s="13">
        <v>66</v>
      </c>
      <c r="I39" s="14"/>
      <c r="J39" s="15">
        <f t="shared" si="0"/>
        <v>20.04186916025151</v>
      </c>
      <c r="K39" s="6">
        <f t="shared" si="1"/>
        <v>2</v>
      </c>
    </row>
    <row r="40" spans="1:11" ht="15">
      <c r="A40" s="2">
        <v>81352</v>
      </c>
      <c r="B40" s="1" t="s">
        <v>41</v>
      </c>
      <c r="C40" s="3">
        <v>6</v>
      </c>
      <c r="D40" s="5">
        <v>101.6414835164835</v>
      </c>
      <c r="E40" s="5">
        <v>94.11764705882352</v>
      </c>
      <c r="F40" s="5">
        <v>100</v>
      </c>
      <c r="G40" s="13">
        <v>76</v>
      </c>
      <c r="H40" s="13">
        <v>66</v>
      </c>
      <c r="I40" s="14"/>
      <c r="J40" s="15">
        <f t="shared" si="0"/>
        <v>73.56596197919728</v>
      </c>
      <c r="K40" s="16">
        <v>6</v>
      </c>
    </row>
    <row r="41" spans="1:11" ht="15">
      <c r="A41" s="2">
        <v>81361</v>
      </c>
      <c r="B41" s="1" t="s">
        <v>75</v>
      </c>
      <c r="C41" s="3">
        <v>6</v>
      </c>
      <c r="D41" s="5">
        <v>48.66071428571429</v>
      </c>
      <c r="E41" s="5">
        <v>36.470588235294116</v>
      </c>
      <c r="F41" s="5">
        <v>5</v>
      </c>
      <c r="G41" s="13">
        <v>21</v>
      </c>
      <c r="H41" s="13">
        <v>66</v>
      </c>
      <c r="I41" s="14"/>
      <c r="J41" s="15">
        <f t="shared" si="0"/>
        <v>23.078857906799083</v>
      </c>
      <c r="K41" s="6">
        <f t="shared" si="1"/>
        <v>2</v>
      </c>
    </row>
    <row r="42" spans="1:11" ht="15">
      <c r="A42" s="2">
        <v>81373</v>
      </c>
      <c r="B42" s="1" t="s">
        <v>31</v>
      </c>
      <c r="C42" s="3">
        <v>6</v>
      </c>
      <c r="D42" s="5">
        <v>0</v>
      </c>
      <c r="E42" s="5">
        <v>17.647058823529413</v>
      </c>
      <c r="F42" s="5">
        <v>5</v>
      </c>
      <c r="G42" s="13">
        <v>5</v>
      </c>
      <c r="H42" s="13">
        <v>66</v>
      </c>
      <c r="I42" s="14"/>
      <c r="J42" s="15">
        <f t="shared" si="0"/>
        <v>6.202139037433156</v>
      </c>
      <c r="K42" s="6">
        <f t="shared" si="1"/>
        <v>2</v>
      </c>
    </row>
    <row r="43" spans="1:11" ht="15">
      <c r="A43" s="2">
        <v>81383</v>
      </c>
      <c r="B43" s="1" t="s">
        <v>43</v>
      </c>
      <c r="C43" s="3">
        <v>6</v>
      </c>
      <c r="D43" s="5">
        <v>54.0625</v>
      </c>
      <c r="E43" s="5">
        <v>25.882352941176475</v>
      </c>
      <c r="F43" s="5">
        <v>50</v>
      </c>
      <c r="G43" s="13">
        <v>10</v>
      </c>
      <c r="H43" s="13">
        <v>66</v>
      </c>
      <c r="I43" s="14"/>
      <c r="J43" s="15">
        <f t="shared" si="0"/>
        <v>20.20942513368984</v>
      </c>
      <c r="K43" s="6">
        <f t="shared" si="1"/>
        <v>2</v>
      </c>
    </row>
    <row r="44" spans="1:11" ht="15">
      <c r="A44" s="2">
        <v>81388</v>
      </c>
      <c r="B44" s="1" t="s">
        <v>28</v>
      </c>
      <c r="C44" s="3">
        <v>6</v>
      </c>
      <c r="D44" s="5">
        <v>70.9271978021978</v>
      </c>
      <c r="E44" s="5">
        <v>38.82352941176471</v>
      </c>
      <c r="F44" s="5">
        <v>50</v>
      </c>
      <c r="G44" s="13">
        <v>13</v>
      </c>
      <c r="H44" s="13">
        <v>66</v>
      </c>
      <c r="I44" s="14"/>
      <c r="J44" s="15">
        <f t="shared" si="0"/>
        <v>26.185060527707584</v>
      </c>
      <c r="K44" s="6">
        <f t="shared" si="1"/>
        <v>2</v>
      </c>
    </row>
    <row r="45" spans="1:11" ht="15">
      <c r="A45" s="2">
        <v>81391</v>
      </c>
      <c r="B45" s="1" t="s">
        <v>88</v>
      </c>
      <c r="C45" s="3">
        <v>6</v>
      </c>
      <c r="D45" s="5">
        <v>61.363324175824175</v>
      </c>
      <c r="E45" s="5">
        <v>27.058823529411764</v>
      </c>
      <c r="F45" s="5">
        <v>50</v>
      </c>
      <c r="G45" s="13">
        <v>5</v>
      </c>
      <c r="H45" s="13">
        <v>66</v>
      </c>
      <c r="I45" s="14"/>
      <c r="J45" s="15">
        <f t="shared" si="0"/>
        <v>19.04809087970853</v>
      </c>
      <c r="K45" s="6">
        <f t="shared" si="1"/>
        <v>2</v>
      </c>
    </row>
    <row r="46" spans="1:11" ht="15">
      <c r="A46" s="2">
        <v>81024</v>
      </c>
      <c r="B46" s="1" t="s">
        <v>1</v>
      </c>
      <c r="C46" s="3">
        <v>7</v>
      </c>
      <c r="D46" s="5">
        <v>0</v>
      </c>
      <c r="E46" s="5">
        <v>0</v>
      </c>
      <c r="F46" s="5">
        <v>0</v>
      </c>
      <c r="G46" s="13"/>
      <c r="H46" s="13">
        <v>66</v>
      </c>
      <c r="I46" s="14"/>
      <c r="J46" s="15">
        <f t="shared" si="0"/>
        <v>0</v>
      </c>
      <c r="K46" s="6">
        <f t="shared" si="1"/>
        <v>2</v>
      </c>
    </row>
    <row r="47" spans="1:11" ht="15">
      <c r="A47" s="2">
        <v>81049</v>
      </c>
      <c r="B47" s="1" t="s">
        <v>2</v>
      </c>
      <c r="C47" s="3">
        <v>7</v>
      </c>
      <c r="D47" s="5">
        <v>0</v>
      </c>
      <c r="E47" s="5">
        <v>0</v>
      </c>
      <c r="F47" s="5">
        <v>0</v>
      </c>
      <c r="G47" s="13"/>
      <c r="H47" s="13">
        <v>66</v>
      </c>
      <c r="I47" s="14"/>
      <c r="J47" s="15">
        <f t="shared" si="0"/>
        <v>0</v>
      </c>
      <c r="K47" s="6">
        <f t="shared" si="1"/>
        <v>2</v>
      </c>
    </row>
    <row r="48" spans="1:11" ht="15">
      <c r="A48" s="2">
        <v>81115</v>
      </c>
      <c r="B48" s="1" t="s">
        <v>5</v>
      </c>
      <c r="C48" s="3">
        <v>7</v>
      </c>
      <c r="D48" s="5">
        <v>62.96703296703297</v>
      </c>
      <c r="E48" s="5">
        <v>45.88235294117647</v>
      </c>
      <c r="F48" s="5">
        <v>100</v>
      </c>
      <c r="G48" s="13">
        <v>15</v>
      </c>
      <c r="H48" s="13">
        <v>66</v>
      </c>
      <c r="I48" s="14"/>
      <c r="J48" s="15">
        <f t="shared" si="0"/>
        <v>31.550696362461068</v>
      </c>
      <c r="K48" s="6">
        <f t="shared" si="1"/>
        <v>2</v>
      </c>
    </row>
    <row r="49" spans="1:11" ht="15">
      <c r="A49" s="2">
        <v>81160</v>
      </c>
      <c r="B49" s="1" t="s">
        <v>6</v>
      </c>
      <c r="C49" s="3">
        <v>7</v>
      </c>
      <c r="D49" s="5">
        <v>0</v>
      </c>
      <c r="E49" s="5">
        <v>0</v>
      </c>
      <c r="F49" s="5">
        <v>0</v>
      </c>
      <c r="G49" s="13"/>
      <c r="H49" s="13">
        <v>66</v>
      </c>
      <c r="I49" s="14"/>
      <c r="J49" s="15">
        <f t="shared" si="0"/>
        <v>0</v>
      </c>
      <c r="K49" s="6">
        <f t="shared" si="1"/>
        <v>2</v>
      </c>
    </row>
    <row r="50" spans="1:11" ht="15">
      <c r="A50" s="2">
        <v>81248</v>
      </c>
      <c r="B50" s="1" t="s">
        <v>57</v>
      </c>
      <c r="C50" s="3">
        <v>7</v>
      </c>
      <c r="D50" s="5">
        <v>71.5934065934066</v>
      </c>
      <c r="E50" s="5">
        <v>61.1764705882353</v>
      </c>
      <c r="F50" s="5">
        <v>100</v>
      </c>
      <c r="G50" s="13">
        <v>8</v>
      </c>
      <c r="H50" s="13">
        <v>66</v>
      </c>
      <c r="I50" s="14"/>
      <c r="J50" s="15">
        <f t="shared" si="0"/>
        <v>32.462866545219484</v>
      </c>
      <c r="K50" s="6">
        <f t="shared" si="1"/>
        <v>2</v>
      </c>
    </row>
    <row r="51" spans="1:11" ht="15">
      <c r="A51" s="2">
        <v>81256</v>
      </c>
      <c r="B51" s="1" t="s">
        <v>60</v>
      </c>
      <c r="C51" s="3">
        <v>7</v>
      </c>
      <c r="D51" s="5">
        <v>58.89766483516483</v>
      </c>
      <c r="E51" s="5">
        <v>49.411764705882355</v>
      </c>
      <c r="F51" s="5">
        <v>100</v>
      </c>
      <c r="G51" s="13">
        <v>7</v>
      </c>
      <c r="H51" s="13">
        <v>66</v>
      </c>
      <c r="I51" s="14"/>
      <c r="J51" s="15">
        <f t="shared" si="0"/>
        <v>28.131890903214433</v>
      </c>
      <c r="K51" s="6">
        <f t="shared" si="1"/>
        <v>2</v>
      </c>
    </row>
    <row r="52" spans="1:11" ht="15">
      <c r="A52" s="2">
        <v>81264</v>
      </c>
      <c r="B52" s="1" t="s">
        <v>44</v>
      </c>
      <c r="C52" s="3">
        <v>7</v>
      </c>
      <c r="D52" s="5">
        <v>64.46428571428572</v>
      </c>
      <c r="E52" s="5">
        <v>42.35294117647059</v>
      </c>
      <c r="F52" s="5">
        <v>100</v>
      </c>
      <c r="G52" s="13">
        <v>15</v>
      </c>
      <c r="H52" s="13">
        <v>66</v>
      </c>
      <c r="I52" s="14"/>
      <c r="J52" s="15">
        <f t="shared" si="0"/>
        <v>31.02448433919022</v>
      </c>
      <c r="K52" s="6">
        <f t="shared" si="1"/>
        <v>2</v>
      </c>
    </row>
    <row r="53" spans="1:11" ht="15">
      <c r="A53" s="2">
        <v>81272</v>
      </c>
      <c r="B53" s="1" t="s">
        <v>76</v>
      </c>
      <c r="C53" s="3">
        <v>7</v>
      </c>
      <c r="D53" s="5">
        <v>57.08791208791209</v>
      </c>
      <c r="E53" s="5">
        <v>29.411764705882355</v>
      </c>
      <c r="F53" s="5">
        <v>100</v>
      </c>
      <c r="G53" s="13">
        <v>8</v>
      </c>
      <c r="H53" s="13">
        <v>66</v>
      </c>
      <c r="I53" s="14"/>
      <c r="J53" s="15">
        <f t="shared" si="0"/>
        <v>24.36926602808956</v>
      </c>
      <c r="K53" s="6">
        <f t="shared" si="1"/>
        <v>2</v>
      </c>
    </row>
    <row r="54" spans="1:11" ht="15">
      <c r="A54" s="2">
        <v>81277</v>
      </c>
      <c r="B54" s="1" t="s">
        <v>68</v>
      </c>
      <c r="C54" s="3">
        <v>7</v>
      </c>
      <c r="D54" s="5">
        <v>67.36607142857143</v>
      </c>
      <c r="E54" s="5">
        <v>42.35294117647059</v>
      </c>
      <c r="F54" s="5">
        <v>100</v>
      </c>
      <c r="G54" s="13">
        <v>15</v>
      </c>
      <c r="H54" s="13">
        <v>66</v>
      </c>
      <c r="I54" s="14"/>
      <c r="J54" s="15">
        <f t="shared" si="0"/>
        <v>31.372698624904505</v>
      </c>
      <c r="K54" s="6">
        <f t="shared" si="1"/>
        <v>2</v>
      </c>
    </row>
    <row r="55" spans="1:11" ht="15">
      <c r="A55" s="2">
        <v>81289</v>
      </c>
      <c r="B55" s="1" t="s">
        <v>16</v>
      </c>
      <c r="C55" s="3">
        <v>7</v>
      </c>
      <c r="D55" s="5">
        <v>56.19848901098901</v>
      </c>
      <c r="E55" s="5">
        <v>52.94117647058824</v>
      </c>
      <c r="F55" s="5">
        <v>100</v>
      </c>
      <c r="G55" s="13">
        <v>24</v>
      </c>
      <c r="H55" s="13">
        <v>66</v>
      </c>
      <c r="I55" s="14"/>
      <c r="J55" s="15">
        <f t="shared" si="0"/>
        <v>36.241144884527245</v>
      </c>
      <c r="K55" s="6">
        <f t="shared" si="1"/>
        <v>2</v>
      </c>
    </row>
    <row r="56" spans="1:11" ht="15">
      <c r="A56" s="2">
        <v>81296</v>
      </c>
      <c r="B56" s="1" t="s">
        <v>45</v>
      </c>
      <c r="C56" s="3">
        <v>7</v>
      </c>
      <c r="D56" s="5">
        <v>68.07005494505495</v>
      </c>
      <c r="E56" s="5">
        <v>48.23529411764706</v>
      </c>
      <c r="F56" s="5">
        <v>100</v>
      </c>
      <c r="G56" s="13">
        <v>7</v>
      </c>
      <c r="H56" s="13">
        <v>66</v>
      </c>
      <c r="I56" s="14"/>
      <c r="J56" s="15">
        <f t="shared" si="0"/>
        <v>28.997283598754187</v>
      </c>
      <c r="K56" s="6">
        <f t="shared" si="1"/>
        <v>2</v>
      </c>
    </row>
    <row r="57" spans="1:11" ht="15">
      <c r="A57" s="2">
        <v>81300</v>
      </c>
      <c r="B57" s="1" t="s">
        <v>21</v>
      </c>
      <c r="C57" s="3">
        <v>7</v>
      </c>
      <c r="D57" s="5">
        <v>57.67170329670329</v>
      </c>
      <c r="E57" s="5">
        <v>61.1764705882353</v>
      </c>
      <c r="F57" s="5">
        <v>100</v>
      </c>
      <c r="G57" s="13">
        <v>20</v>
      </c>
      <c r="H57" s="13">
        <v>66</v>
      </c>
      <c r="I57" s="14"/>
      <c r="J57" s="15">
        <f t="shared" si="0"/>
        <v>36.246807604160544</v>
      </c>
      <c r="K57" s="6">
        <f t="shared" si="1"/>
        <v>2</v>
      </c>
    </row>
    <row r="58" spans="1:11" ht="15">
      <c r="A58" s="2">
        <v>81309</v>
      </c>
      <c r="B58" s="1" t="s">
        <v>51</v>
      </c>
      <c r="C58" s="3">
        <v>7</v>
      </c>
      <c r="D58" s="5">
        <v>64.46771978021978</v>
      </c>
      <c r="E58" s="5">
        <v>69.41176470588235</v>
      </c>
      <c r="F58" s="5">
        <v>100</v>
      </c>
      <c r="G58" s="13">
        <v>13</v>
      </c>
      <c r="H58" s="13">
        <v>66</v>
      </c>
      <c r="I58" s="14"/>
      <c r="J58" s="15">
        <f t="shared" si="0"/>
        <v>35.527570223893754</v>
      </c>
      <c r="K58" s="6">
        <f t="shared" si="1"/>
        <v>2</v>
      </c>
    </row>
    <row r="59" spans="1:11" ht="15">
      <c r="A59" s="2">
        <v>81320</v>
      </c>
      <c r="B59" s="1" t="s">
        <v>17</v>
      </c>
      <c r="C59" s="3">
        <v>7</v>
      </c>
      <c r="D59" s="5">
        <v>86.01991758241759</v>
      </c>
      <c r="E59" s="5">
        <v>83.52941176470588</v>
      </c>
      <c r="F59" s="5">
        <v>100</v>
      </c>
      <c r="G59" s="13">
        <v>64</v>
      </c>
      <c r="H59" s="13">
        <v>66</v>
      </c>
      <c r="I59" s="14"/>
      <c r="J59" s="15">
        <f t="shared" si="0"/>
        <v>64.11918155374038</v>
      </c>
      <c r="K59" s="6">
        <f t="shared" si="1"/>
        <v>4</v>
      </c>
    </row>
    <row r="60" spans="1:11" ht="15">
      <c r="A60" s="2">
        <v>81331</v>
      </c>
      <c r="B60" s="1" t="s">
        <v>30</v>
      </c>
      <c r="C60" s="3">
        <v>7</v>
      </c>
      <c r="D60" s="5">
        <v>47.13942307692308</v>
      </c>
      <c r="E60" s="5">
        <v>32.94117647058823</v>
      </c>
      <c r="F60" s="5">
        <v>87.5</v>
      </c>
      <c r="G60" s="13">
        <v>6</v>
      </c>
      <c r="H60" s="13">
        <v>66</v>
      </c>
      <c r="I60" s="14"/>
      <c r="J60" s="15">
        <f t="shared" si="0"/>
        <v>21.97223879062114</v>
      </c>
      <c r="K60" s="6">
        <f t="shared" si="1"/>
        <v>2</v>
      </c>
    </row>
    <row r="61" spans="1:11" ht="15">
      <c r="A61" s="2">
        <v>81336</v>
      </c>
      <c r="B61" s="1" t="s">
        <v>56</v>
      </c>
      <c r="C61" s="3">
        <v>7</v>
      </c>
      <c r="D61" s="5">
        <v>30.542582417582416</v>
      </c>
      <c r="E61" s="5">
        <v>17.647058823529413</v>
      </c>
      <c r="F61" s="5">
        <v>100</v>
      </c>
      <c r="G61" s="13">
        <v>15</v>
      </c>
      <c r="H61" s="13">
        <v>66</v>
      </c>
      <c r="I61" s="14"/>
      <c r="J61" s="15">
        <f t="shared" si="0"/>
        <v>22.01270347299759</v>
      </c>
      <c r="K61" s="6">
        <f t="shared" si="1"/>
        <v>2</v>
      </c>
    </row>
    <row r="62" spans="1:11" ht="15">
      <c r="A62" s="2">
        <v>81342</v>
      </c>
      <c r="B62" s="1" t="s">
        <v>22</v>
      </c>
      <c r="C62" s="3">
        <v>7</v>
      </c>
      <c r="D62" s="5">
        <v>28.125</v>
      </c>
      <c r="E62" s="5">
        <v>34.11764705882353</v>
      </c>
      <c r="F62" s="5">
        <v>75</v>
      </c>
      <c r="G62" s="13">
        <v>5</v>
      </c>
      <c r="H62" s="13">
        <v>66</v>
      </c>
      <c r="I62" s="14"/>
      <c r="J62" s="15">
        <f t="shared" si="0"/>
        <v>18.47125668449198</v>
      </c>
      <c r="K62" s="6">
        <f t="shared" si="1"/>
        <v>2</v>
      </c>
    </row>
    <row r="63" spans="1:11" ht="15">
      <c r="A63" s="2">
        <v>81353</v>
      </c>
      <c r="B63" s="1" t="s">
        <v>12</v>
      </c>
      <c r="C63" s="3">
        <v>7</v>
      </c>
      <c r="D63" s="5">
        <v>15.982142857142858</v>
      </c>
      <c r="E63" s="5">
        <v>29.411764705882355</v>
      </c>
      <c r="F63" s="5">
        <v>12.5</v>
      </c>
      <c r="G63" s="13">
        <v>0</v>
      </c>
      <c r="H63" s="13">
        <v>66</v>
      </c>
      <c r="I63" s="14"/>
      <c r="J63" s="15">
        <f t="shared" si="0"/>
        <v>8.800210084033614</v>
      </c>
      <c r="K63" s="6">
        <f t="shared" si="1"/>
        <v>2</v>
      </c>
    </row>
    <row r="64" spans="1:11" ht="15">
      <c r="A64" s="2">
        <v>81362</v>
      </c>
      <c r="B64" s="1" t="s">
        <v>61</v>
      </c>
      <c r="C64" s="3">
        <v>7</v>
      </c>
      <c r="D64" s="5">
        <v>42.00892857142857</v>
      </c>
      <c r="E64" s="5">
        <v>36.470588235294116</v>
      </c>
      <c r="F64" s="5">
        <v>50</v>
      </c>
      <c r="G64" s="13">
        <v>5</v>
      </c>
      <c r="H64" s="13">
        <v>66</v>
      </c>
      <c r="I64" s="14"/>
      <c r="J64" s="15">
        <f t="shared" si="0"/>
        <v>18.607916348357524</v>
      </c>
      <c r="K64" s="6">
        <f t="shared" si="1"/>
        <v>2</v>
      </c>
    </row>
    <row r="65" spans="1:11" ht="15">
      <c r="A65" s="2">
        <v>81368</v>
      </c>
      <c r="B65" s="1" t="s">
        <v>46</v>
      </c>
      <c r="C65" s="3">
        <v>7</v>
      </c>
      <c r="D65" s="5">
        <v>61.651785714285715</v>
      </c>
      <c r="E65" s="5">
        <v>42.35294117647059</v>
      </c>
      <c r="F65" s="5">
        <v>100</v>
      </c>
      <c r="G65" s="13">
        <v>13</v>
      </c>
      <c r="H65" s="13">
        <v>66</v>
      </c>
      <c r="I65" s="14"/>
      <c r="J65" s="15">
        <f t="shared" si="0"/>
        <v>29.77789343009931</v>
      </c>
      <c r="K65" s="6">
        <f t="shared" si="1"/>
        <v>2</v>
      </c>
    </row>
    <row r="66" spans="1:11" ht="15">
      <c r="A66" s="2">
        <v>81374</v>
      </c>
      <c r="B66" s="1" t="s">
        <v>71</v>
      </c>
      <c r="C66" s="3">
        <v>7</v>
      </c>
      <c r="D66" s="5">
        <v>91.47321428571428</v>
      </c>
      <c r="E66" s="5">
        <v>69.41176470588235</v>
      </c>
      <c r="F66" s="5">
        <v>100</v>
      </c>
      <c r="G66" s="13">
        <v>10</v>
      </c>
      <c r="H66" s="13">
        <v>66</v>
      </c>
      <c r="I66" s="14"/>
      <c r="J66" s="15">
        <f t="shared" si="0"/>
        <v>37.40459320091673</v>
      </c>
      <c r="K66" s="6">
        <f t="shared" si="1"/>
        <v>2</v>
      </c>
    </row>
    <row r="67" spans="1:11" ht="15">
      <c r="A67" s="2">
        <v>81384</v>
      </c>
      <c r="B67" s="1" t="s">
        <v>65</v>
      </c>
      <c r="C67" s="3">
        <v>7</v>
      </c>
      <c r="D67" s="5">
        <v>54.66346153846153</v>
      </c>
      <c r="E67" s="5">
        <v>37.64705882352941</v>
      </c>
      <c r="F67" s="5">
        <v>100</v>
      </c>
      <c r="G67" s="13">
        <v>29</v>
      </c>
      <c r="H67" s="13">
        <v>66</v>
      </c>
      <c r="I67" s="14"/>
      <c r="J67" s="15">
        <f aca="true" t="shared" si="2" ref="J67:J90">(D67*0.12+E67*0.2+F67*0.08+((G67/H67)*100)*0.3+I67*0.3)</f>
        <v>35.27084533113945</v>
      </c>
      <c r="K67" s="6">
        <f aca="true" t="shared" si="3" ref="K67:K90">IF(J67&lt;$Q$3,2,IF(J67&lt;$Q$4,3,IF(J67&lt;$Q$5,4,IF(J67&lt;$Q$6,5,6))))</f>
        <v>2</v>
      </c>
    </row>
    <row r="68" spans="1:11" ht="15">
      <c r="A68" s="2">
        <v>81389</v>
      </c>
      <c r="B68" s="1" t="s">
        <v>78</v>
      </c>
      <c r="C68" s="3">
        <v>7</v>
      </c>
      <c r="D68" s="5">
        <v>61.11607142857143</v>
      </c>
      <c r="E68" s="5">
        <v>29.411764705882355</v>
      </c>
      <c r="F68" s="5">
        <v>100</v>
      </c>
      <c r="G68" s="13">
        <v>15</v>
      </c>
      <c r="H68" s="13">
        <v>66</v>
      </c>
      <c r="I68" s="14"/>
      <c r="J68" s="15">
        <f t="shared" si="2"/>
        <v>28.03446333078686</v>
      </c>
      <c r="K68" s="6">
        <f t="shared" si="3"/>
        <v>2</v>
      </c>
    </row>
    <row r="69" spans="1:11" ht="15">
      <c r="A69" s="2">
        <v>81228</v>
      </c>
      <c r="B69" s="1" t="s">
        <v>10</v>
      </c>
      <c r="C69" s="3">
        <v>8</v>
      </c>
      <c r="D69" s="5">
        <v>0</v>
      </c>
      <c r="E69" s="5">
        <v>0</v>
      </c>
      <c r="F69" s="5">
        <v>0</v>
      </c>
      <c r="G69" s="13"/>
      <c r="H69" s="13">
        <v>66</v>
      </c>
      <c r="I69" s="14"/>
      <c r="J69" s="15">
        <f t="shared" si="2"/>
        <v>0</v>
      </c>
      <c r="K69" s="6">
        <f t="shared" si="3"/>
        <v>2</v>
      </c>
    </row>
    <row r="70" spans="1:11" ht="15">
      <c r="A70" s="2">
        <v>81250</v>
      </c>
      <c r="B70" s="1" t="s">
        <v>13</v>
      </c>
      <c r="C70" s="3">
        <v>8</v>
      </c>
      <c r="D70" s="5">
        <v>59.25480769230769</v>
      </c>
      <c r="E70" s="5">
        <v>21.176470588235293</v>
      </c>
      <c r="F70" s="5">
        <v>40</v>
      </c>
      <c r="G70" s="13"/>
      <c r="H70" s="13">
        <v>66</v>
      </c>
      <c r="I70" s="14"/>
      <c r="J70" s="15">
        <f t="shared" si="2"/>
        <v>14.54587104072398</v>
      </c>
      <c r="K70" s="6">
        <f t="shared" si="3"/>
        <v>2</v>
      </c>
    </row>
    <row r="71" spans="1:11" ht="15">
      <c r="A71" s="2">
        <v>81257</v>
      </c>
      <c r="B71" s="1" t="s">
        <v>23</v>
      </c>
      <c r="C71" s="3">
        <v>8</v>
      </c>
      <c r="D71" s="5">
        <v>69.5260989010989</v>
      </c>
      <c r="E71" s="5">
        <v>87.05882352941177</v>
      </c>
      <c r="F71" s="5">
        <v>80</v>
      </c>
      <c r="G71" s="13"/>
      <c r="H71" s="13">
        <v>66</v>
      </c>
      <c r="I71" s="14"/>
      <c r="J71" s="15">
        <f t="shared" si="2"/>
        <v>32.154896574014224</v>
      </c>
      <c r="K71" s="6">
        <f t="shared" si="3"/>
        <v>2</v>
      </c>
    </row>
    <row r="72" spans="1:11" ht="15">
      <c r="A72" s="2">
        <v>81265</v>
      </c>
      <c r="B72" s="1" t="s">
        <v>87</v>
      </c>
      <c r="C72" s="3">
        <v>8</v>
      </c>
      <c r="D72" s="5">
        <v>103.93543956043956</v>
      </c>
      <c r="E72" s="5">
        <v>90.58823529411765</v>
      </c>
      <c r="F72" s="5">
        <v>90</v>
      </c>
      <c r="G72" s="13"/>
      <c r="H72" s="13">
        <v>66</v>
      </c>
      <c r="I72" s="14"/>
      <c r="J72" s="15">
        <f t="shared" si="2"/>
        <v>37.789899806076285</v>
      </c>
      <c r="K72" s="6">
        <f t="shared" si="3"/>
        <v>2</v>
      </c>
    </row>
    <row r="73" spans="1:11" ht="15">
      <c r="A73" s="2">
        <v>81266</v>
      </c>
      <c r="B73" s="1" t="s">
        <v>33</v>
      </c>
      <c r="C73" s="3">
        <v>8</v>
      </c>
      <c r="D73" s="5">
        <v>90.97184065934067</v>
      </c>
      <c r="E73" s="5">
        <v>41.17647058823529</v>
      </c>
      <c r="F73" s="5">
        <v>50</v>
      </c>
      <c r="G73" s="13"/>
      <c r="H73" s="13">
        <v>66</v>
      </c>
      <c r="I73" s="14"/>
      <c r="J73" s="15">
        <f t="shared" si="2"/>
        <v>23.15191499676794</v>
      </c>
      <c r="K73" s="6">
        <f t="shared" si="3"/>
        <v>2</v>
      </c>
    </row>
    <row r="74" spans="1:11" ht="15">
      <c r="A74" s="2">
        <v>81274</v>
      </c>
      <c r="B74" s="1" t="s">
        <v>49</v>
      </c>
      <c r="C74" s="3">
        <v>8</v>
      </c>
      <c r="D74" s="5">
        <v>59.41964285714286</v>
      </c>
      <c r="E74" s="5">
        <v>29.411764705882355</v>
      </c>
      <c r="F74" s="5">
        <v>40</v>
      </c>
      <c r="G74" s="13"/>
      <c r="H74" s="13">
        <v>66</v>
      </c>
      <c r="I74" s="14"/>
      <c r="J74" s="15">
        <f t="shared" si="2"/>
        <v>16.212710084033613</v>
      </c>
      <c r="K74" s="6">
        <f t="shared" si="3"/>
        <v>2</v>
      </c>
    </row>
    <row r="75" spans="1:11" ht="15">
      <c r="A75" s="2">
        <v>81279</v>
      </c>
      <c r="B75" s="1" t="s">
        <v>67</v>
      </c>
      <c r="C75" s="3">
        <v>8</v>
      </c>
      <c r="D75" s="5">
        <v>97.2287087912088</v>
      </c>
      <c r="E75" s="5">
        <v>32.94117647058823</v>
      </c>
      <c r="F75" s="5">
        <v>80</v>
      </c>
      <c r="G75" s="13"/>
      <c r="H75" s="13">
        <v>66</v>
      </c>
      <c r="I75" s="14"/>
      <c r="J75" s="15">
        <f t="shared" si="2"/>
        <v>24.6556803490627</v>
      </c>
      <c r="K75" s="6">
        <f t="shared" si="3"/>
        <v>2</v>
      </c>
    </row>
    <row r="76" spans="1:11" ht="15">
      <c r="A76" s="2">
        <v>81290</v>
      </c>
      <c r="B76" s="1" t="s">
        <v>72</v>
      </c>
      <c r="C76" s="3">
        <v>8</v>
      </c>
      <c r="D76" s="5">
        <v>66.60714285714286</v>
      </c>
      <c r="E76" s="5">
        <v>48.23529411764706</v>
      </c>
      <c r="F76" s="5">
        <v>50</v>
      </c>
      <c r="G76" s="13"/>
      <c r="H76" s="13">
        <v>66</v>
      </c>
      <c r="I76" s="14"/>
      <c r="J76" s="15">
        <f t="shared" si="2"/>
        <v>21.639915966386557</v>
      </c>
      <c r="K76" s="6">
        <f t="shared" si="3"/>
        <v>2</v>
      </c>
    </row>
    <row r="77" spans="1:11" ht="15">
      <c r="A77" s="2">
        <v>81294</v>
      </c>
      <c r="B77" s="1" t="s">
        <v>50</v>
      </c>
      <c r="C77" s="3">
        <v>8</v>
      </c>
      <c r="D77" s="5">
        <v>97.72321428571428</v>
      </c>
      <c r="E77" s="5">
        <v>29.411764705882355</v>
      </c>
      <c r="F77" s="5">
        <v>50</v>
      </c>
      <c r="G77" s="13"/>
      <c r="H77" s="13">
        <v>66</v>
      </c>
      <c r="I77" s="14"/>
      <c r="J77" s="15">
        <f t="shared" si="2"/>
        <v>21.609138655462182</v>
      </c>
      <c r="K77" s="6">
        <f t="shared" si="3"/>
        <v>2</v>
      </c>
    </row>
    <row r="78" spans="1:11" ht="15">
      <c r="A78" s="2">
        <v>81301</v>
      </c>
      <c r="B78" s="1" t="s">
        <v>62</v>
      </c>
      <c r="C78" s="3">
        <v>8</v>
      </c>
      <c r="D78" s="5">
        <v>82.27678571428572</v>
      </c>
      <c r="E78" s="5">
        <v>60</v>
      </c>
      <c r="F78" s="5">
        <v>80</v>
      </c>
      <c r="G78" s="13"/>
      <c r="H78" s="13">
        <v>66</v>
      </c>
      <c r="I78" s="14"/>
      <c r="J78" s="15">
        <f t="shared" si="2"/>
        <v>28.27321428571429</v>
      </c>
      <c r="K78" s="6">
        <f t="shared" si="3"/>
        <v>2</v>
      </c>
    </row>
    <row r="79" spans="1:11" ht="15">
      <c r="A79" s="2">
        <v>81305</v>
      </c>
      <c r="B79" s="1" t="s">
        <v>35</v>
      </c>
      <c r="C79" s="3">
        <v>8</v>
      </c>
      <c r="D79" s="5">
        <v>80.42582417582418</v>
      </c>
      <c r="E79" s="5">
        <v>4.705882352941177</v>
      </c>
      <c r="F79" s="5">
        <v>30</v>
      </c>
      <c r="G79" s="13"/>
      <c r="H79" s="13">
        <v>66</v>
      </c>
      <c r="I79" s="14"/>
      <c r="J79" s="15">
        <f t="shared" si="2"/>
        <v>12.992275371687137</v>
      </c>
      <c r="K79" s="6">
        <f t="shared" si="3"/>
        <v>2</v>
      </c>
    </row>
    <row r="80" spans="1:11" ht="15">
      <c r="A80" s="2">
        <v>81311</v>
      </c>
      <c r="B80" s="1" t="s">
        <v>42</v>
      </c>
      <c r="C80" s="3">
        <v>8</v>
      </c>
      <c r="D80" s="5">
        <v>102.63736263736264</v>
      </c>
      <c r="E80" s="5">
        <v>76.47058823529412</v>
      </c>
      <c r="F80" s="5">
        <v>90</v>
      </c>
      <c r="G80" s="13"/>
      <c r="H80" s="13">
        <v>66</v>
      </c>
      <c r="I80" s="14"/>
      <c r="J80" s="15">
        <f t="shared" si="2"/>
        <v>34.810601163542344</v>
      </c>
      <c r="K80" s="6">
        <f t="shared" si="3"/>
        <v>2</v>
      </c>
    </row>
    <row r="81" spans="1:11" ht="15">
      <c r="A81" s="2">
        <v>81322</v>
      </c>
      <c r="B81" s="1" t="s">
        <v>85</v>
      </c>
      <c r="C81" s="3">
        <v>8</v>
      </c>
      <c r="D81" s="5">
        <v>80.06868131868133</v>
      </c>
      <c r="E81" s="5">
        <v>51.76470588235295</v>
      </c>
      <c r="F81" s="5">
        <v>60</v>
      </c>
      <c r="G81" s="13"/>
      <c r="H81" s="13">
        <v>66</v>
      </c>
      <c r="I81" s="14"/>
      <c r="J81" s="15">
        <f t="shared" si="2"/>
        <v>24.761182934712348</v>
      </c>
      <c r="K81" s="6">
        <f t="shared" si="3"/>
        <v>2</v>
      </c>
    </row>
    <row r="82" spans="1:11" ht="15">
      <c r="A82" s="2">
        <v>81332</v>
      </c>
      <c r="B82" s="1" t="s">
        <v>39</v>
      </c>
      <c r="C82" s="3">
        <v>8</v>
      </c>
      <c r="D82" s="5">
        <v>57.32142857142857</v>
      </c>
      <c r="E82" s="5">
        <v>38.82352941176471</v>
      </c>
      <c r="F82" s="5">
        <v>60</v>
      </c>
      <c r="G82" s="13"/>
      <c r="H82" s="13">
        <v>66</v>
      </c>
      <c r="I82" s="14"/>
      <c r="J82" s="15">
        <f t="shared" si="2"/>
        <v>19.44327731092437</v>
      </c>
      <c r="K82" s="6">
        <f t="shared" si="3"/>
        <v>2</v>
      </c>
    </row>
    <row r="83" spans="1:11" ht="15">
      <c r="A83" s="2">
        <v>81338</v>
      </c>
      <c r="B83" s="1" t="s">
        <v>74</v>
      </c>
      <c r="C83" s="3">
        <v>8</v>
      </c>
      <c r="D83" s="5">
        <v>86.19505494505495</v>
      </c>
      <c r="E83" s="5">
        <v>35.294117647058826</v>
      </c>
      <c r="F83" s="5">
        <v>50</v>
      </c>
      <c r="G83" s="13"/>
      <c r="H83" s="13">
        <v>66</v>
      </c>
      <c r="I83" s="14"/>
      <c r="J83" s="15">
        <f t="shared" si="2"/>
        <v>21.40223012281836</v>
      </c>
      <c r="K83" s="6">
        <f t="shared" si="3"/>
        <v>2</v>
      </c>
    </row>
    <row r="84" spans="1:11" ht="15">
      <c r="A84" s="2">
        <v>81343</v>
      </c>
      <c r="B84" s="1" t="s">
        <v>52</v>
      </c>
      <c r="C84" s="3">
        <v>8</v>
      </c>
      <c r="D84" s="5">
        <v>10</v>
      </c>
      <c r="E84" s="5">
        <v>24.705882352941178</v>
      </c>
      <c r="F84" s="5">
        <v>30</v>
      </c>
      <c r="G84" s="13"/>
      <c r="H84" s="13">
        <v>66</v>
      </c>
      <c r="I84" s="14"/>
      <c r="J84" s="15">
        <f t="shared" si="2"/>
        <v>8.541176470588235</v>
      </c>
      <c r="K84" s="6">
        <f t="shared" si="3"/>
        <v>2</v>
      </c>
    </row>
    <row r="85" spans="1:11" ht="15">
      <c r="A85" s="2">
        <v>81354</v>
      </c>
      <c r="B85" s="1" t="s">
        <v>32</v>
      </c>
      <c r="C85" s="3">
        <v>8</v>
      </c>
      <c r="D85" s="5">
        <v>59.24107142857143</v>
      </c>
      <c r="E85" s="5">
        <v>31.76470588235294</v>
      </c>
      <c r="F85" s="5">
        <v>40</v>
      </c>
      <c r="G85" s="13"/>
      <c r="H85" s="13">
        <v>66</v>
      </c>
      <c r="I85" s="14"/>
      <c r="J85" s="15">
        <f t="shared" si="2"/>
        <v>16.66186974789916</v>
      </c>
      <c r="K85" s="6">
        <f t="shared" si="3"/>
        <v>2</v>
      </c>
    </row>
    <row r="86" spans="1:11" ht="15">
      <c r="A86" s="2">
        <v>81363</v>
      </c>
      <c r="B86" s="1" t="s">
        <v>58</v>
      </c>
      <c r="C86" s="3">
        <v>8</v>
      </c>
      <c r="D86" s="5">
        <v>32.8125</v>
      </c>
      <c r="E86" s="5">
        <v>36.470588235294116</v>
      </c>
      <c r="F86" s="5">
        <v>40</v>
      </c>
      <c r="G86" s="13"/>
      <c r="H86" s="13">
        <v>66</v>
      </c>
      <c r="I86" s="14"/>
      <c r="J86" s="15">
        <f t="shared" si="2"/>
        <v>14.431617647058822</v>
      </c>
      <c r="K86" s="6">
        <f t="shared" si="3"/>
        <v>2</v>
      </c>
    </row>
    <row r="87" spans="1:11" ht="15">
      <c r="A87" s="2">
        <v>81375</v>
      </c>
      <c r="B87" s="1" t="s">
        <v>24</v>
      </c>
      <c r="C87" s="3">
        <v>8</v>
      </c>
      <c r="D87" s="5">
        <v>0</v>
      </c>
      <c r="E87" s="5">
        <v>0</v>
      </c>
      <c r="F87" s="5">
        <v>0</v>
      </c>
      <c r="G87" s="13"/>
      <c r="H87" s="13">
        <v>66</v>
      </c>
      <c r="I87" s="14"/>
      <c r="J87" s="15">
        <f t="shared" si="2"/>
        <v>0</v>
      </c>
      <c r="K87" s="6">
        <f t="shared" si="3"/>
        <v>2</v>
      </c>
    </row>
    <row r="88" spans="1:11" ht="15">
      <c r="A88" s="2">
        <v>81386</v>
      </c>
      <c r="B88" s="1" t="s">
        <v>38</v>
      </c>
      <c r="C88" s="3">
        <v>8</v>
      </c>
      <c r="D88" s="5">
        <v>61.77197802197802</v>
      </c>
      <c r="E88" s="5">
        <v>27.058823529411764</v>
      </c>
      <c r="F88" s="5">
        <v>50</v>
      </c>
      <c r="G88" s="13"/>
      <c r="H88" s="13">
        <v>66</v>
      </c>
      <c r="I88" s="14"/>
      <c r="J88" s="15">
        <f t="shared" si="2"/>
        <v>16.824402068519717</v>
      </c>
      <c r="K88" s="6">
        <f t="shared" si="3"/>
        <v>2</v>
      </c>
    </row>
    <row r="89" spans="1:11" ht="15">
      <c r="A89" s="2">
        <v>81390</v>
      </c>
      <c r="B89" s="1" t="s">
        <v>80</v>
      </c>
      <c r="C89" s="3">
        <v>8</v>
      </c>
      <c r="D89" s="5">
        <v>55.74519230769231</v>
      </c>
      <c r="E89" s="5">
        <v>31.76470588235294</v>
      </c>
      <c r="F89" s="5">
        <v>60</v>
      </c>
      <c r="G89" s="13"/>
      <c r="H89" s="13">
        <v>66</v>
      </c>
      <c r="I89" s="14"/>
      <c r="J89" s="15">
        <f t="shared" si="2"/>
        <v>17.842364253393665</v>
      </c>
      <c r="K89" s="6">
        <f t="shared" si="3"/>
        <v>2</v>
      </c>
    </row>
    <row r="90" spans="1:11" ht="15">
      <c r="A90" s="2">
        <v>81392</v>
      </c>
      <c r="B90" s="1" t="s">
        <v>89</v>
      </c>
      <c r="C90" s="3">
        <v>8</v>
      </c>
      <c r="D90" s="5">
        <v>93.51991758241758</v>
      </c>
      <c r="E90" s="5">
        <v>82.35294117647058</v>
      </c>
      <c r="F90" s="5">
        <v>90</v>
      </c>
      <c r="G90" s="13"/>
      <c r="H90" s="13">
        <v>66</v>
      </c>
      <c r="I90" s="14"/>
      <c r="J90" s="15">
        <f t="shared" si="2"/>
        <v>34.892978345184225</v>
      </c>
      <c r="K90" s="6">
        <f t="shared" si="3"/>
        <v>2</v>
      </c>
    </row>
  </sheetData>
  <sheetProtection/>
  <mergeCells count="7">
    <mergeCell ref="M7:P7"/>
    <mergeCell ref="M2:P2"/>
    <mergeCell ref="Q2:S2"/>
    <mergeCell ref="M3:P3"/>
    <mergeCell ref="M4:P4"/>
    <mergeCell ref="M5:P5"/>
    <mergeCell ref="M6:P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Minko Markov</cp:lastModifiedBy>
  <dcterms:created xsi:type="dcterms:W3CDTF">2015-11-12T14:44:09Z</dcterms:created>
  <dcterms:modified xsi:type="dcterms:W3CDTF">2016-02-03T09:49:18Z</dcterms:modified>
  <cp:category/>
  <cp:version/>
  <cp:contentType/>
  <cp:contentStatus/>
</cp:coreProperties>
</file>